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haredservicescentre-my.sharepoint.com/personal/stuart_faunt_dese_gov_au/Documents/CPL/Weekly Stats/"/>
    </mc:Choice>
  </mc:AlternateContent>
  <xr:revisionPtr revIDLastSave="4" documentId="8_{ACB4C133-4658-43E3-95B2-72771E7B3115}" xr6:coauthVersionLast="45" xr6:coauthVersionMax="45" xr10:uidLastSave="{EBBBF118-4A7E-4468-ABE3-F4625386B14E}"/>
  <bookViews>
    <workbookView xWindow="-120" yWindow="-120" windowWidth="29040" windowHeight="15840" xr2:uid="{00000000-000D-0000-FFFF-FFFF00000000}"/>
  </bookViews>
  <sheets>
    <sheet name="Top 15" sheetId="3" r:id="rId1"/>
    <sheet name="Leaders" sheetId="12" r:id="rId2"/>
    <sheet name="Brick Squad" sheetId="2" r:id="rId3"/>
    <sheet name="Dragons" sheetId="4" r:id="rId4"/>
    <sheet name="Meme Team" sheetId="15" r:id="rId5"/>
    <sheet name="Panthers" sheetId="6" r:id="rId6"/>
    <sheet name="Ring Stingers" sheetId="7" r:id="rId7"/>
    <sheet name="Titans" sheetId="8" r:id="rId8"/>
    <sheet name="Wizards" sheetId="16" r:id="rId9"/>
    <sheet name="Games" sheetId="13" state="hidden" r:id="rId10"/>
  </sheets>
  <definedNames>
    <definedName name="_AMO_UniqueIdentifier" hidden="1">"'37ab0951-19fc-4a2d-96ea-0f7406d2843f'"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1" i="7" l="1"/>
  <c r="O11" i="7"/>
  <c r="R11" i="7"/>
  <c r="P11" i="7" s="1"/>
  <c r="S11" i="7"/>
  <c r="R12" i="7"/>
  <c r="S12" i="7"/>
  <c r="N13" i="6"/>
  <c r="O13" i="6"/>
  <c r="R13" i="6"/>
  <c r="P13" i="6" s="1"/>
  <c r="S13" i="6"/>
  <c r="N9" i="4" l="1"/>
  <c r="O9" i="4"/>
  <c r="R9" i="4"/>
  <c r="P9" i="4" s="1"/>
  <c r="S9" i="4"/>
  <c r="N10" i="4"/>
  <c r="O10" i="4"/>
  <c r="R10" i="4"/>
  <c r="P10" i="4" s="1"/>
  <c r="S10" i="4"/>
  <c r="N11" i="4"/>
  <c r="O11" i="4"/>
  <c r="R11" i="4"/>
  <c r="S11" i="4"/>
  <c r="P11" i="4" s="1"/>
  <c r="A36" i="2"/>
  <c r="C36" i="2"/>
  <c r="D36" i="2"/>
  <c r="E36" i="2"/>
  <c r="F36" i="2"/>
  <c r="G36" i="2"/>
  <c r="H36" i="2"/>
  <c r="I36" i="2"/>
  <c r="J36" i="2"/>
  <c r="K36" i="2"/>
  <c r="L36" i="2"/>
  <c r="M36" i="2"/>
  <c r="N17" i="2"/>
  <c r="O17" i="2"/>
  <c r="R17" i="2"/>
  <c r="S17" i="2"/>
  <c r="P17" i="2"/>
  <c r="R14" i="15"/>
  <c r="S14" i="15"/>
  <c r="P14" i="15"/>
  <c r="R3" i="2"/>
  <c r="P3" i="2" s="1"/>
  <c r="S3" i="2"/>
  <c r="R4" i="2"/>
  <c r="P4" i="2" s="1"/>
  <c r="S4" i="2"/>
  <c r="R5" i="2"/>
  <c r="P5" i="2" s="1"/>
  <c r="S5" i="2"/>
  <c r="R8" i="2"/>
  <c r="P8" i="2" s="1"/>
  <c r="S8" i="2"/>
  <c r="R10" i="2"/>
  <c r="P10" i="2" s="1"/>
  <c r="S10" i="2"/>
  <c r="R14" i="2"/>
  <c r="S14" i="2"/>
  <c r="P14" i="2" s="1"/>
  <c r="R3" i="6"/>
  <c r="P3" i="6" s="1"/>
  <c r="S3" i="6"/>
  <c r="R4" i="6"/>
  <c r="S4" i="6"/>
  <c r="P4" i="6"/>
  <c r="R5" i="6"/>
  <c r="P5" i="6" s="1"/>
  <c r="S5" i="6"/>
  <c r="R6" i="6"/>
  <c r="S6" i="6"/>
  <c r="P6" i="6" s="1"/>
  <c r="R7" i="6"/>
  <c r="S7" i="6"/>
  <c r="P7" i="6"/>
  <c r="R8" i="6"/>
  <c r="P8" i="6" s="1"/>
  <c r="S8" i="6"/>
  <c r="R9" i="6"/>
  <c r="S9" i="6"/>
  <c r="P9" i="6"/>
  <c r="R10" i="6"/>
  <c r="P10" i="6" s="1"/>
  <c r="S10" i="6"/>
  <c r="R11" i="6"/>
  <c r="P11" i="6" s="1"/>
  <c r="S11" i="6"/>
  <c r="R12" i="6"/>
  <c r="S12" i="6"/>
  <c r="P12" i="6" s="1"/>
  <c r="R3" i="7"/>
  <c r="P3" i="7" s="1"/>
  <c r="S3" i="7"/>
  <c r="R4" i="7"/>
  <c r="S4" i="7"/>
  <c r="P4" i="7"/>
  <c r="R5" i="7"/>
  <c r="P5" i="7" s="1"/>
  <c r="S5" i="7"/>
  <c r="R6" i="7"/>
  <c r="S6" i="7"/>
  <c r="P6" i="7"/>
  <c r="R7" i="7"/>
  <c r="P7" i="7" s="1"/>
  <c r="S7" i="7"/>
  <c r="R8" i="7"/>
  <c r="S8" i="7"/>
  <c r="P8" i="7"/>
  <c r="R9" i="7"/>
  <c r="P9" i="7" s="1"/>
  <c r="S9" i="7"/>
  <c r="R3" i="8"/>
  <c r="S3" i="8"/>
  <c r="P3" i="8"/>
  <c r="R4" i="8"/>
  <c r="S4" i="8"/>
  <c r="P4" i="8"/>
  <c r="R5" i="8"/>
  <c r="S5" i="8"/>
  <c r="P5" i="8"/>
  <c r="R6" i="8"/>
  <c r="S6" i="8"/>
  <c r="P6" i="8"/>
  <c r="R7" i="8"/>
  <c r="S7" i="8"/>
  <c r="P7" i="8"/>
  <c r="R8" i="8"/>
  <c r="S8" i="8"/>
  <c r="P8" i="8"/>
  <c r="R9" i="8"/>
  <c r="S9" i="8"/>
  <c r="P9" i="8"/>
  <c r="R10" i="8"/>
  <c r="S10" i="8"/>
  <c r="P10" i="8"/>
  <c r="R3" i="4"/>
  <c r="P3" i="4" s="1"/>
  <c r="S3" i="4"/>
  <c r="R4" i="4"/>
  <c r="P4" i="4" s="1"/>
  <c r="S4" i="4"/>
  <c r="R5" i="4"/>
  <c r="P5" i="4" s="1"/>
  <c r="S5" i="4"/>
  <c r="R6" i="4"/>
  <c r="P6" i="4" s="1"/>
  <c r="S6" i="4"/>
  <c r="R7" i="4"/>
  <c r="P7" i="4" s="1"/>
  <c r="S7" i="4"/>
  <c r="R3" i="15"/>
  <c r="S3" i="15"/>
  <c r="R4" i="15"/>
  <c r="S4" i="15"/>
  <c r="R5" i="15"/>
  <c r="P5" i="15" s="1"/>
  <c r="S5" i="15"/>
  <c r="R6" i="15"/>
  <c r="S6" i="15"/>
  <c r="P6" i="15"/>
  <c r="R7" i="15"/>
  <c r="P7" i="15" s="1"/>
  <c r="S7" i="15"/>
  <c r="R8" i="15"/>
  <c r="S8" i="15"/>
  <c r="R9" i="15"/>
  <c r="P9" i="15" s="1"/>
  <c r="S9" i="15"/>
  <c r="R10" i="15"/>
  <c r="S10" i="15"/>
  <c r="P10" i="15"/>
  <c r="R11" i="15"/>
  <c r="S11" i="15"/>
  <c r="R3" i="16"/>
  <c r="P3" i="16" s="1"/>
  <c r="S3" i="16"/>
  <c r="R5" i="16"/>
  <c r="P5" i="16" s="1"/>
  <c r="S5" i="16"/>
  <c r="R6" i="16"/>
  <c r="S6" i="16"/>
  <c r="P6" i="16" s="1"/>
  <c r="R7" i="16"/>
  <c r="P7" i="16" s="1"/>
  <c r="S7" i="16"/>
  <c r="R8" i="16"/>
  <c r="S8" i="16"/>
  <c r="P8" i="16"/>
  <c r="R10" i="16"/>
  <c r="S10" i="16"/>
  <c r="P10" i="16"/>
  <c r="R11" i="16"/>
  <c r="P11" i="16" s="1"/>
  <c r="S11" i="16"/>
  <c r="R12" i="16"/>
  <c r="S12" i="16"/>
  <c r="P12" i="16" s="1"/>
  <c r="R13" i="16"/>
  <c r="P13" i="16" s="1"/>
  <c r="S13" i="16"/>
  <c r="R15" i="16"/>
  <c r="P15" i="16" s="1"/>
  <c r="S15" i="16"/>
  <c r="N14" i="15"/>
  <c r="O14" i="15"/>
  <c r="A35" i="2"/>
  <c r="C35" i="2"/>
  <c r="D35" i="2"/>
  <c r="E35" i="2"/>
  <c r="F35" i="2"/>
  <c r="G35" i="2"/>
  <c r="H35" i="2"/>
  <c r="I35" i="2"/>
  <c r="J35" i="2"/>
  <c r="K35" i="2"/>
  <c r="L35" i="2"/>
  <c r="M35" i="2"/>
  <c r="N16" i="2"/>
  <c r="O16" i="2"/>
  <c r="R16" i="2"/>
  <c r="S16" i="2"/>
  <c r="P16" i="2"/>
  <c r="N10" i="7"/>
  <c r="O10" i="7"/>
  <c r="R10" i="7"/>
  <c r="S10" i="7"/>
  <c r="P10" i="7" s="1"/>
  <c r="N13" i="15"/>
  <c r="O13" i="15"/>
  <c r="R13" i="15"/>
  <c r="P13" i="15" s="1"/>
  <c r="S13" i="15"/>
  <c r="N15" i="2"/>
  <c r="O15" i="2"/>
  <c r="R15" i="2"/>
  <c r="P15" i="2" s="1"/>
  <c r="S15" i="2"/>
  <c r="A32" i="16"/>
  <c r="C32" i="16"/>
  <c r="D32" i="16"/>
  <c r="E32" i="16"/>
  <c r="F32" i="16"/>
  <c r="G32" i="16"/>
  <c r="H32" i="16"/>
  <c r="I32" i="16"/>
  <c r="J32" i="16"/>
  <c r="K32" i="16"/>
  <c r="L32" i="16"/>
  <c r="M32" i="16"/>
  <c r="N15" i="16"/>
  <c r="O15" i="16"/>
  <c r="N12" i="2"/>
  <c r="O12" i="2"/>
  <c r="R12" i="2"/>
  <c r="S12" i="2"/>
  <c r="P12" i="2" s="1"/>
  <c r="N13" i="2"/>
  <c r="O13" i="2"/>
  <c r="R13" i="2"/>
  <c r="S13" i="2"/>
  <c r="P13" i="2" s="1"/>
  <c r="N14" i="2"/>
  <c r="O14" i="2"/>
  <c r="N12" i="16"/>
  <c r="O12" i="16"/>
  <c r="N13" i="16"/>
  <c r="O13" i="16"/>
  <c r="N14" i="16"/>
  <c r="O14" i="16"/>
  <c r="N11" i="6"/>
  <c r="O11" i="6"/>
  <c r="N12" i="6"/>
  <c r="O12" i="6"/>
  <c r="N12" i="15"/>
  <c r="O12" i="15"/>
  <c r="R11" i="8"/>
  <c r="S11" i="8"/>
  <c r="R13" i="7"/>
  <c r="S13" i="7"/>
  <c r="N11" i="16"/>
  <c r="O11" i="16"/>
  <c r="N11" i="2"/>
  <c r="O11" i="2"/>
  <c r="R11" i="2"/>
  <c r="P11" i="2" s="1"/>
  <c r="S11" i="2"/>
  <c r="R6" i="2"/>
  <c r="S6" i="2"/>
  <c r="P6" i="2" s="1"/>
  <c r="R7" i="2"/>
  <c r="S7" i="2"/>
  <c r="R9" i="2"/>
  <c r="P9" i="2" s="1"/>
  <c r="S9" i="2"/>
  <c r="R12" i="15"/>
  <c r="S12" i="15"/>
  <c r="R4" i="16"/>
  <c r="P4" i="16" s="1"/>
  <c r="S4" i="16"/>
  <c r="R9" i="16"/>
  <c r="S9" i="16"/>
  <c r="R8" i="4"/>
  <c r="S8" i="4"/>
  <c r="R12" i="4"/>
  <c r="S12" i="4"/>
  <c r="R14" i="16"/>
  <c r="P14" i="16" s="1"/>
  <c r="S14" i="16"/>
  <c r="R12" i="8"/>
  <c r="S12" i="8"/>
  <c r="R14" i="7"/>
  <c r="S14" i="7"/>
  <c r="N9" i="16"/>
  <c r="O9" i="16"/>
  <c r="N10" i="16"/>
  <c r="O10" i="16"/>
  <c r="M31" i="16"/>
  <c r="L31" i="16"/>
  <c r="K31" i="16"/>
  <c r="J31" i="16"/>
  <c r="I31" i="16"/>
  <c r="H31" i="16"/>
  <c r="G31" i="16"/>
  <c r="F31" i="16"/>
  <c r="E31" i="16"/>
  <c r="D31" i="16"/>
  <c r="C31" i="16"/>
  <c r="A31" i="16"/>
  <c r="M30" i="16"/>
  <c r="L30" i="16"/>
  <c r="K30" i="16"/>
  <c r="J30" i="16"/>
  <c r="I30" i="16"/>
  <c r="H30" i="16"/>
  <c r="G30" i="16"/>
  <c r="F30" i="16"/>
  <c r="E30" i="16"/>
  <c r="D30" i="16"/>
  <c r="C30" i="16"/>
  <c r="A30" i="16"/>
  <c r="M29" i="16"/>
  <c r="L29" i="16"/>
  <c r="K29" i="16"/>
  <c r="J29" i="16"/>
  <c r="I29" i="16"/>
  <c r="H29" i="16"/>
  <c r="G29" i="16"/>
  <c r="F29" i="16"/>
  <c r="E29" i="16"/>
  <c r="D29" i="16"/>
  <c r="C29" i="16"/>
  <c r="A29" i="16"/>
  <c r="M28" i="16"/>
  <c r="L28" i="16"/>
  <c r="K28" i="16"/>
  <c r="J28" i="16"/>
  <c r="I28" i="16"/>
  <c r="H28" i="16"/>
  <c r="G28" i="16"/>
  <c r="F28" i="16"/>
  <c r="E28" i="16"/>
  <c r="D28" i="16"/>
  <c r="C28" i="16"/>
  <c r="A28" i="16"/>
  <c r="M27" i="16"/>
  <c r="L27" i="16"/>
  <c r="K27" i="16"/>
  <c r="J27" i="16"/>
  <c r="I27" i="16"/>
  <c r="H27" i="16"/>
  <c r="G27" i="16"/>
  <c r="F27" i="16"/>
  <c r="E27" i="16"/>
  <c r="D27" i="16"/>
  <c r="C27" i="16"/>
  <c r="A27" i="16"/>
  <c r="M26" i="16"/>
  <c r="L26" i="16"/>
  <c r="K26" i="16"/>
  <c r="J26" i="16"/>
  <c r="I26" i="16"/>
  <c r="H26" i="16"/>
  <c r="G26" i="16"/>
  <c r="F26" i="16"/>
  <c r="E26" i="16"/>
  <c r="D26" i="16"/>
  <c r="C26" i="16"/>
  <c r="A26" i="16"/>
  <c r="M25" i="16"/>
  <c r="L25" i="16"/>
  <c r="K25" i="16"/>
  <c r="J25" i="16"/>
  <c r="I25" i="16"/>
  <c r="H25" i="16"/>
  <c r="G25" i="16"/>
  <c r="F25" i="16"/>
  <c r="E25" i="16"/>
  <c r="D25" i="16"/>
  <c r="C25" i="16"/>
  <c r="A25" i="16"/>
  <c r="M24" i="16"/>
  <c r="L24" i="16"/>
  <c r="K24" i="16"/>
  <c r="J24" i="16"/>
  <c r="I24" i="16"/>
  <c r="H24" i="16"/>
  <c r="G24" i="16"/>
  <c r="F24" i="16"/>
  <c r="E24" i="16"/>
  <c r="D24" i="16"/>
  <c r="C24" i="16"/>
  <c r="A24" i="16"/>
  <c r="M23" i="16"/>
  <c r="L23" i="16"/>
  <c r="K23" i="16"/>
  <c r="J23" i="16"/>
  <c r="I23" i="16"/>
  <c r="H23" i="16"/>
  <c r="G23" i="16"/>
  <c r="F23" i="16"/>
  <c r="E23" i="16"/>
  <c r="D23" i="16"/>
  <c r="C23" i="16"/>
  <c r="A23" i="16"/>
  <c r="M22" i="16"/>
  <c r="L22" i="16"/>
  <c r="K22" i="16"/>
  <c r="J22" i="16"/>
  <c r="I22" i="16"/>
  <c r="H22" i="16"/>
  <c r="G22" i="16"/>
  <c r="F22" i="16"/>
  <c r="E22" i="16"/>
  <c r="D22" i="16"/>
  <c r="C22" i="16"/>
  <c r="A22" i="16"/>
  <c r="M21" i="16"/>
  <c r="L21" i="16"/>
  <c r="K21" i="16"/>
  <c r="J21" i="16"/>
  <c r="I21" i="16"/>
  <c r="H21" i="16"/>
  <c r="G21" i="16"/>
  <c r="F21" i="16"/>
  <c r="E21" i="16"/>
  <c r="D21" i="16"/>
  <c r="C21" i="16"/>
  <c r="A21" i="16"/>
  <c r="M20" i="16"/>
  <c r="L20" i="16"/>
  <c r="K20" i="16"/>
  <c r="J20" i="16"/>
  <c r="I20" i="16"/>
  <c r="H20" i="16"/>
  <c r="G20" i="16"/>
  <c r="F20" i="16"/>
  <c r="E20" i="16"/>
  <c r="D20" i="16"/>
  <c r="C20" i="16"/>
  <c r="A20" i="16"/>
  <c r="O8" i="16"/>
  <c r="N8" i="16"/>
  <c r="O7" i="16"/>
  <c r="N7" i="16"/>
  <c r="O6" i="16"/>
  <c r="N6" i="16"/>
  <c r="O5" i="16"/>
  <c r="N5" i="16"/>
  <c r="O4" i="16"/>
  <c r="N4" i="16"/>
  <c r="O3" i="16"/>
  <c r="N3" i="16"/>
  <c r="M28" i="15"/>
  <c r="L28" i="15"/>
  <c r="K28" i="15"/>
  <c r="J28" i="15"/>
  <c r="I28" i="15"/>
  <c r="H28" i="15"/>
  <c r="G28" i="15"/>
  <c r="F28" i="15"/>
  <c r="E28" i="15"/>
  <c r="D28" i="15"/>
  <c r="C28" i="15"/>
  <c r="A28" i="15"/>
  <c r="M27" i="15"/>
  <c r="L27" i="15"/>
  <c r="K27" i="15"/>
  <c r="J27" i="15"/>
  <c r="I27" i="15"/>
  <c r="H27" i="15"/>
  <c r="G27" i="15"/>
  <c r="F27" i="15"/>
  <c r="E27" i="15"/>
  <c r="D27" i="15"/>
  <c r="C27" i="15"/>
  <c r="A27" i="15"/>
  <c r="M26" i="15"/>
  <c r="L26" i="15"/>
  <c r="K26" i="15"/>
  <c r="J26" i="15"/>
  <c r="I26" i="15"/>
  <c r="H26" i="15"/>
  <c r="G26" i="15"/>
  <c r="F26" i="15"/>
  <c r="E26" i="15"/>
  <c r="D26" i="15"/>
  <c r="C26" i="15"/>
  <c r="A26" i="15"/>
  <c r="M25" i="15"/>
  <c r="L25" i="15"/>
  <c r="K25" i="15"/>
  <c r="J25" i="15"/>
  <c r="I25" i="15"/>
  <c r="H25" i="15"/>
  <c r="G25" i="15"/>
  <c r="F25" i="15"/>
  <c r="E25" i="15"/>
  <c r="D25" i="15"/>
  <c r="C25" i="15"/>
  <c r="A25" i="15"/>
  <c r="M24" i="15"/>
  <c r="L24" i="15"/>
  <c r="K24" i="15"/>
  <c r="J24" i="15"/>
  <c r="I24" i="15"/>
  <c r="H24" i="15"/>
  <c r="G24" i="15"/>
  <c r="F24" i="15"/>
  <c r="E24" i="15"/>
  <c r="D24" i="15"/>
  <c r="C24" i="15"/>
  <c r="A24" i="15"/>
  <c r="M23" i="15"/>
  <c r="L23" i="15"/>
  <c r="K23" i="15"/>
  <c r="J23" i="15"/>
  <c r="I23" i="15"/>
  <c r="H23" i="15"/>
  <c r="G23" i="15"/>
  <c r="F23" i="15"/>
  <c r="E23" i="15"/>
  <c r="D23" i="15"/>
  <c r="C23" i="15"/>
  <c r="A23" i="15"/>
  <c r="M22" i="15"/>
  <c r="L22" i="15"/>
  <c r="K22" i="15"/>
  <c r="J22" i="15"/>
  <c r="I22" i="15"/>
  <c r="H22" i="15"/>
  <c r="G22" i="15"/>
  <c r="F22" i="15"/>
  <c r="E22" i="15"/>
  <c r="D22" i="15"/>
  <c r="C22" i="15"/>
  <c r="A22" i="15"/>
  <c r="M21" i="15"/>
  <c r="L21" i="15"/>
  <c r="K21" i="15"/>
  <c r="J21" i="15"/>
  <c r="I21" i="15"/>
  <c r="H21" i="15"/>
  <c r="G21" i="15"/>
  <c r="F21" i="15"/>
  <c r="E21" i="15"/>
  <c r="D21" i="15"/>
  <c r="C21" i="15"/>
  <c r="A21" i="15"/>
  <c r="M20" i="15"/>
  <c r="L20" i="15"/>
  <c r="K20" i="15"/>
  <c r="J20" i="15"/>
  <c r="I20" i="15"/>
  <c r="H20" i="15"/>
  <c r="G20" i="15"/>
  <c r="F20" i="15"/>
  <c r="E20" i="15"/>
  <c r="D20" i="15"/>
  <c r="C20" i="15"/>
  <c r="A20" i="15"/>
  <c r="M19" i="15"/>
  <c r="L19" i="15"/>
  <c r="K19" i="15"/>
  <c r="J19" i="15"/>
  <c r="I19" i="15"/>
  <c r="H19" i="15"/>
  <c r="G19" i="15"/>
  <c r="F19" i="15"/>
  <c r="E19" i="15"/>
  <c r="D19" i="15"/>
  <c r="C19" i="15"/>
  <c r="A19" i="15"/>
  <c r="M18" i="15"/>
  <c r="L18" i="15"/>
  <c r="K18" i="15"/>
  <c r="J18" i="15"/>
  <c r="I18" i="15"/>
  <c r="H18" i="15"/>
  <c r="G18" i="15"/>
  <c r="F18" i="15"/>
  <c r="E18" i="15"/>
  <c r="D18" i="15"/>
  <c r="C18" i="15"/>
  <c r="A18" i="15"/>
  <c r="O11" i="15"/>
  <c r="N11" i="15"/>
  <c r="O10" i="15"/>
  <c r="N10" i="15"/>
  <c r="O9" i="15"/>
  <c r="N9" i="15"/>
  <c r="O8" i="15"/>
  <c r="N8" i="15"/>
  <c r="O7" i="15"/>
  <c r="N7" i="15"/>
  <c r="O6" i="15"/>
  <c r="N6" i="15"/>
  <c r="O5" i="15"/>
  <c r="N5" i="15"/>
  <c r="O4" i="15"/>
  <c r="N4" i="15"/>
  <c r="O3" i="15"/>
  <c r="N3" i="15"/>
  <c r="A31" i="2"/>
  <c r="C31" i="2"/>
  <c r="D31" i="2"/>
  <c r="E31" i="2"/>
  <c r="F31" i="2"/>
  <c r="G31" i="2"/>
  <c r="H31" i="2"/>
  <c r="I31" i="2"/>
  <c r="J31" i="2"/>
  <c r="K31" i="2"/>
  <c r="L31" i="2"/>
  <c r="M31" i="2"/>
  <c r="A32" i="2"/>
  <c r="C32" i="2"/>
  <c r="D32" i="2"/>
  <c r="E32" i="2"/>
  <c r="F32" i="2"/>
  <c r="G32" i="2"/>
  <c r="H32" i="2"/>
  <c r="I32" i="2"/>
  <c r="J32" i="2"/>
  <c r="K32" i="2"/>
  <c r="L32" i="2"/>
  <c r="M32" i="2"/>
  <c r="A33" i="2"/>
  <c r="C33" i="2"/>
  <c r="D33" i="2"/>
  <c r="E33" i="2"/>
  <c r="F33" i="2"/>
  <c r="G33" i="2"/>
  <c r="H33" i="2"/>
  <c r="I33" i="2"/>
  <c r="J33" i="2"/>
  <c r="K33" i="2"/>
  <c r="L33" i="2"/>
  <c r="M33" i="2"/>
  <c r="A34" i="2"/>
  <c r="C34" i="2"/>
  <c r="D34" i="2"/>
  <c r="E34" i="2"/>
  <c r="F34" i="2"/>
  <c r="G34" i="2"/>
  <c r="H34" i="2"/>
  <c r="I34" i="2"/>
  <c r="J34" i="2"/>
  <c r="K34" i="2"/>
  <c r="L34" i="2"/>
  <c r="M34" i="2"/>
  <c r="N9" i="6"/>
  <c r="O9" i="6"/>
  <c r="N10" i="6"/>
  <c r="O10" i="6"/>
  <c r="N4" i="8"/>
  <c r="O4" i="8"/>
  <c r="N5" i="8"/>
  <c r="O5" i="8"/>
  <c r="N6" i="8"/>
  <c r="O6" i="8"/>
  <c r="N7" i="8"/>
  <c r="O7" i="8"/>
  <c r="N8" i="8"/>
  <c r="O8" i="8"/>
  <c r="N9" i="8"/>
  <c r="O9" i="8"/>
  <c r="N10" i="8"/>
  <c r="O10" i="8"/>
  <c r="O3" i="8"/>
  <c r="N3" i="8"/>
  <c r="N4" i="7"/>
  <c r="O4" i="7"/>
  <c r="N5" i="7"/>
  <c r="O5" i="7"/>
  <c r="N6" i="7"/>
  <c r="O6" i="7"/>
  <c r="N7" i="7"/>
  <c r="O7" i="7"/>
  <c r="N8" i="7"/>
  <c r="O8" i="7"/>
  <c r="N9" i="7"/>
  <c r="O9" i="7"/>
  <c r="O3" i="7"/>
  <c r="N3" i="7"/>
  <c r="N4" i="6"/>
  <c r="O4" i="6"/>
  <c r="N5" i="6"/>
  <c r="O5" i="6"/>
  <c r="N6" i="6"/>
  <c r="O6" i="6"/>
  <c r="N7" i="6"/>
  <c r="O7" i="6"/>
  <c r="N8" i="6"/>
  <c r="O8" i="6"/>
  <c r="O3" i="6"/>
  <c r="N3" i="6"/>
  <c r="O4" i="2"/>
  <c r="O5" i="2"/>
  <c r="O6" i="2"/>
  <c r="O7" i="2"/>
  <c r="O8" i="2"/>
  <c r="O9" i="2"/>
  <c r="O10" i="2"/>
  <c r="O3" i="2"/>
  <c r="N4" i="2"/>
  <c r="N5" i="2"/>
  <c r="N6" i="2"/>
  <c r="N7" i="2"/>
  <c r="N8" i="2"/>
  <c r="N9" i="2"/>
  <c r="N10" i="2"/>
  <c r="N3" i="2"/>
  <c r="O4" i="4"/>
  <c r="O5" i="4"/>
  <c r="O6" i="4"/>
  <c r="O7" i="4"/>
  <c r="O8" i="4"/>
  <c r="O3" i="4"/>
  <c r="N4" i="4"/>
  <c r="N5" i="4"/>
  <c r="N6" i="4"/>
  <c r="N7" i="4"/>
  <c r="N8" i="4"/>
  <c r="N3" i="4"/>
  <c r="C22" i="2"/>
  <c r="A19" i="6"/>
  <c r="C19" i="6"/>
  <c r="D19" i="6"/>
  <c r="E19" i="6"/>
  <c r="F19" i="6"/>
  <c r="G19" i="6"/>
  <c r="H19" i="6"/>
  <c r="I19" i="6"/>
  <c r="J19" i="6"/>
  <c r="K19" i="6"/>
  <c r="L19" i="6"/>
  <c r="M19" i="6"/>
  <c r="A20" i="6"/>
  <c r="C20" i="6"/>
  <c r="D20" i="6"/>
  <c r="E20" i="6"/>
  <c r="F20" i="6"/>
  <c r="G20" i="6"/>
  <c r="H20" i="6"/>
  <c r="I20" i="6"/>
  <c r="J20" i="6"/>
  <c r="K20" i="6"/>
  <c r="L20" i="6"/>
  <c r="M20" i="6"/>
  <c r="A21" i="6"/>
  <c r="C21" i="6"/>
  <c r="D21" i="6"/>
  <c r="E21" i="6"/>
  <c r="F21" i="6"/>
  <c r="G21" i="6"/>
  <c r="H21" i="6"/>
  <c r="I21" i="6"/>
  <c r="J21" i="6"/>
  <c r="K21" i="6"/>
  <c r="L21" i="6"/>
  <c r="M21" i="6"/>
  <c r="A22" i="6"/>
  <c r="C22" i="6"/>
  <c r="D22" i="6"/>
  <c r="E22" i="6"/>
  <c r="F22" i="6"/>
  <c r="G22" i="6"/>
  <c r="H22" i="6"/>
  <c r="I22" i="6"/>
  <c r="J22" i="6"/>
  <c r="K22" i="6"/>
  <c r="L22" i="6"/>
  <c r="M22" i="6"/>
  <c r="A23" i="6"/>
  <c r="C23" i="6"/>
  <c r="D23" i="6"/>
  <c r="E23" i="6"/>
  <c r="F23" i="6"/>
  <c r="G23" i="6"/>
  <c r="H23" i="6"/>
  <c r="I23" i="6"/>
  <c r="J23" i="6"/>
  <c r="K23" i="6"/>
  <c r="L23" i="6"/>
  <c r="M23" i="6"/>
  <c r="A24" i="6"/>
  <c r="C24" i="6"/>
  <c r="D24" i="6"/>
  <c r="E24" i="6"/>
  <c r="F24" i="6"/>
  <c r="G24" i="6"/>
  <c r="H24" i="6"/>
  <c r="I24" i="6"/>
  <c r="J24" i="6"/>
  <c r="K24" i="6"/>
  <c r="L24" i="6"/>
  <c r="M24" i="6"/>
  <c r="A25" i="6"/>
  <c r="C25" i="6"/>
  <c r="D25" i="6"/>
  <c r="E25" i="6"/>
  <c r="F25" i="6"/>
  <c r="G25" i="6"/>
  <c r="H25" i="6"/>
  <c r="I25" i="6"/>
  <c r="J25" i="6"/>
  <c r="K25" i="6"/>
  <c r="L25" i="6"/>
  <c r="M25" i="6"/>
  <c r="A26" i="6"/>
  <c r="C26" i="6"/>
  <c r="D26" i="6"/>
  <c r="E26" i="6"/>
  <c r="F26" i="6"/>
  <c r="G26" i="6"/>
  <c r="H26" i="6"/>
  <c r="I26" i="6"/>
  <c r="J26" i="6"/>
  <c r="K26" i="6"/>
  <c r="L26" i="6"/>
  <c r="M26" i="6"/>
  <c r="A27" i="6"/>
  <c r="C27" i="6"/>
  <c r="D27" i="6"/>
  <c r="E27" i="6"/>
  <c r="F27" i="6"/>
  <c r="G27" i="6"/>
  <c r="H27" i="6"/>
  <c r="I27" i="6"/>
  <c r="J27" i="6"/>
  <c r="K27" i="6"/>
  <c r="L27" i="6"/>
  <c r="M27" i="6"/>
  <c r="M26" i="8"/>
  <c r="L26" i="8"/>
  <c r="K26" i="8"/>
  <c r="J26" i="8"/>
  <c r="I26" i="8"/>
  <c r="H26" i="8"/>
  <c r="G26" i="8"/>
  <c r="F26" i="8"/>
  <c r="E26" i="8"/>
  <c r="D26" i="8"/>
  <c r="C26" i="8"/>
  <c r="A26" i="8"/>
  <c r="M25" i="8"/>
  <c r="L25" i="8"/>
  <c r="K25" i="8"/>
  <c r="J25" i="8"/>
  <c r="I25" i="8"/>
  <c r="H25" i="8"/>
  <c r="G25" i="8"/>
  <c r="F25" i="8"/>
  <c r="E25" i="8"/>
  <c r="D25" i="8"/>
  <c r="C25" i="8"/>
  <c r="A25" i="8"/>
  <c r="M24" i="8"/>
  <c r="L24" i="8"/>
  <c r="K24" i="8"/>
  <c r="J24" i="8"/>
  <c r="I24" i="8"/>
  <c r="H24" i="8"/>
  <c r="G24" i="8"/>
  <c r="F24" i="8"/>
  <c r="E24" i="8"/>
  <c r="D24" i="8"/>
  <c r="C24" i="8"/>
  <c r="A24" i="8"/>
  <c r="M23" i="8"/>
  <c r="L23" i="8"/>
  <c r="K23" i="8"/>
  <c r="J23" i="8"/>
  <c r="I23" i="8"/>
  <c r="H23" i="8"/>
  <c r="G23" i="8"/>
  <c r="F23" i="8"/>
  <c r="E23" i="8"/>
  <c r="D23" i="8"/>
  <c r="C23" i="8"/>
  <c r="A23" i="8"/>
  <c r="M22" i="8"/>
  <c r="L22" i="8"/>
  <c r="K22" i="8"/>
  <c r="J22" i="8"/>
  <c r="I22" i="8"/>
  <c r="H22" i="8"/>
  <c r="G22" i="8"/>
  <c r="F22" i="8"/>
  <c r="E22" i="8"/>
  <c r="D22" i="8"/>
  <c r="C22" i="8"/>
  <c r="A22" i="8"/>
  <c r="M21" i="8"/>
  <c r="L21" i="8"/>
  <c r="K21" i="8"/>
  <c r="J21" i="8"/>
  <c r="I21" i="8"/>
  <c r="H21" i="8"/>
  <c r="G21" i="8"/>
  <c r="F21" i="8"/>
  <c r="E21" i="8"/>
  <c r="D21" i="8"/>
  <c r="C21" i="8"/>
  <c r="A21" i="8"/>
  <c r="M20" i="8"/>
  <c r="L20" i="8"/>
  <c r="K20" i="8"/>
  <c r="J20" i="8"/>
  <c r="I20" i="8"/>
  <c r="H20" i="8"/>
  <c r="G20" i="8"/>
  <c r="F20" i="8"/>
  <c r="E20" i="8"/>
  <c r="D20" i="8"/>
  <c r="C20" i="8"/>
  <c r="A20" i="8"/>
  <c r="M19" i="8"/>
  <c r="L19" i="8"/>
  <c r="K19" i="8"/>
  <c r="J19" i="8"/>
  <c r="I19" i="8"/>
  <c r="H19" i="8"/>
  <c r="G19" i="8"/>
  <c r="F19" i="8"/>
  <c r="E19" i="8"/>
  <c r="D19" i="8"/>
  <c r="C19" i="8"/>
  <c r="A19" i="8"/>
  <c r="M18" i="8"/>
  <c r="L18" i="8"/>
  <c r="K18" i="8"/>
  <c r="J18" i="8"/>
  <c r="I18" i="8"/>
  <c r="H18" i="8"/>
  <c r="G18" i="8"/>
  <c r="F18" i="8"/>
  <c r="E18" i="8"/>
  <c r="D18" i="8"/>
  <c r="C18" i="8"/>
  <c r="A18" i="8"/>
  <c r="M17" i="8"/>
  <c r="L17" i="8"/>
  <c r="K17" i="8"/>
  <c r="J17" i="8"/>
  <c r="I17" i="8"/>
  <c r="H17" i="8"/>
  <c r="G17" i="8"/>
  <c r="F17" i="8"/>
  <c r="E17" i="8"/>
  <c r="D17" i="8"/>
  <c r="C17" i="8"/>
  <c r="A17" i="8"/>
  <c r="M29" i="7"/>
  <c r="L29" i="7"/>
  <c r="K29" i="7"/>
  <c r="J29" i="7"/>
  <c r="I29" i="7"/>
  <c r="H29" i="7"/>
  <c r="G29" i="7"/>
  <c r="F29" i="7"/>
  <c r="E29" i="7"/>
  <c r="D29" i="7"/>
  <c r="C29" i="7"/>
  <c r="A29" i="7"/>
  <c r="M28" i="7"/>
  <c r="L28" i="7"/>
  <c r="K28" i="7"/>
  <c r="J28" i="7"/>
  <c r="I28" i="7"/>
  <c r="H28" i="7"/>
  <c r="G28" i="7"/>
  <c r="F28" i="7"/>
  <c r="E28" i="7"/>
  <c r="D28" i="7"/>
  <c r="C28" i="7"/>
  <c r="A28" i="7"/>
  <c r="M27" i="7"/>
  <c r="L27" i="7"/>
  <c r="K27" i="7"/>
  <c r="J27" i="7"/>
  <c r="I27" i="7"/>
  <c r="H27" i="7"/>
  <c r="G27" i="7"/>
  <c r="F27" i="7"/>
  <c r="E27" i="7"/>
  <c r="D27" i="7"/>
  <c r="C27" i="7"/>
  <c r="A27" i="7"/>
  <c r="M26" i="7"/>
  <c r="L26" i="7"/>
  <c r="K26" i="7"/>
  <c r="J26" i="7"/>
  <c r="I26" i="7"/>
  <c r="H26" i="7"/>
  <c r="G26" i="7"/>
  <c r="F26" i="7"/>
  <c r="E26" i="7"/>
  <c r="D26" i="7"/>
  <c r="C26" i="7"/>
  <c r="A26" i="7"/>
  <c r="M25" i="7"/>
  <c r="L25" i="7"/>
  <c r="K25" i="7"/>
  <c r="J25" i="7"/>
  <c r="I25" i="7"/>
  <c r="H25" i="7"/>
  <c r="G25" i="7"/>
  <c r="F25" i="7"/>
  <c r="E25" i="7"/>
  <c r="D25" i="7"/>
  <c r="C25" i="7"/>
  <c r="A25" i="7"/>
  <c r="M24" i="7"/>
  <c r="L24" i="7"/>
  <c r="K24" i="7"/>
  <c r="J24" i="7"/>
  <c r="I24" i="7"/>
  <c r="H24" i="7"/>
  <c r="G24" i="7"/>
  <c r="F24" i="7"/>
  <c r="E24" i="7"/>
  <c r="D24" i="7"/>
  <c r="C24" i="7"/>
  <c r="A24" i="7"/>
  <c r="M23" i="7"/>
  <c r="L23" i="7"/>
  <c r="K23" i="7"/>
  <c r="J23" i="7"/>
  <c r="I23" i="7"/>
  <c r="H23" i="7"/>
  <c r="G23" i="7"/>
  <c r="F23" i="7"/>
  <c r="E23" i="7"/>
  <c r="D23" i="7"/>
  <c r="C23" i="7"/>
  <c r="A23" i="7"/>
  <c r="M22" i="7"/>
  <c r="L22" i="7"/>
  <c r="K22" i="7"/>
  <c r="J22" i="7"/>
  <c r="I22" i="7"/>
  <c r="H22" i="7"/>
  <c r="G22" i="7"/>
  <c r="F22" i="7"/>
  <c r="E22" i="7"/>
  <c r="D22" i="7"/>
  <c r="C22" i="7"/>
  <c r="A22" i="7"/>
  <c r="M21" i="7"/>
  <c r="L21" i="7"/>
  <c r="K21" i="7"/>
  <c r="J21" i="7"/>
  <c r="I21" i="7"/>
  <c r="H21" i="7"/>
  <c r="G21" i="7"/>
  <c r="F21" i="7"/>
  <c r="E21" i="7"/>
  <c r="D21" i="7"/>
  <c r="C21" i="7"/>
  <c r="A21" i="7"/>
  <c r="M20" i="7"/>
  <c r="L20" i="7"/>
  <c r="K20" i="7"/>
  <c r="J20" i="7"/>
  <c r="I20" i="7"/>
  <c r="H20" i="7"/>
  <c r="G20" i="7"/>
  <c r="F20" i="7"/>
  <c r="E20" i="7"/>
  <c r="D20" i="7"/>
  <c r="C20" i="7"/>
  <c r="A20" i="7"/>
  <c r="M19" i="7"/>
  <c r="L19" i="7"/>
  <c r="K19" i="7"/>
  <c r="J19" i="7"/>
  <c r="I19" i="7"/>
  <c r="H19" i="7"/>
  <c r="G19" i="7"/>
  <c r="F19" i="7"/>
  <c r="E19" i="7"/>
  <c r="D19" i="7"/>
  <c r="C19" i="7"/>
  <c r="A19" i="7"/>
  <c r="M18" i="7"/>
  <c r="L18" i="7"/>
  <c r="K18" i="7"/>
  <c r="J18" i="7"/>
  <c r="I18" i="7"/>
  <c r="H18" i="7"/>
  <c r="G18" i="7"/>
  <c r="F18" i="7"/>
  <c r="E18" i="7"/>
  <c r="D18" i="7"/>
  <c r="C18" i="7"/>
  <c r="A18" i="7"/>
  <c r="C26" i="4"/>
  <c r="D26" i="4"/>
  <c r="E26" i="4"/>
  <c r="F26" i="4"/>
  <c r="G26" i="4"/>
  <c r="H26" i="4"/>
  <c r="I26" i="4"/>
  <c r="J26" i="4"/>
  <c r="K26" i="4"/>
  <c r="L26" i="4"/>
  <c r="M26" i="4"/>
  <c r="M18" i="6"/>
  <c r="L18" i="6"/>
  <c r="K18" i="6"/>
  <c r="J18" i="6"/>
  <c r="I18" i="6"/>
  <c r="H18" i="6"/>
  <c r="G18" i="6"/>
  <c r="F18" i="6"/>
  <c r="E18" i="6"/>
  <c r="D18" i="6"/>
  <c r="C18" i="6"/>
  <c r="A18" i="6"/>
  <c r="A26" i="4"/>
  <c r="M25" i="4"/>
  <c r="L25" i="4"/>
  <c r="K25" i="4"/>
  <c r="J25" i="4"/>
  <c r="I25" i="4"/>
  <c r="H25" i="4"/>
  <c r="G25" i="4"/>
  <c r="F25" i="4"/>
  <c r="E25" i="4"/>
  <c r="D25" i="4"/>
  <c r="C25" i="4"/>
  <c r="A25" i="4"/>
  <c r="M24" i="4"/>
  <c r="L24" i="4"/>
  <c r="K24" i="4"/>
  <c r="J24" i="4"/>
  <c r="I24" i="4"/>
  <c r="H24" i="4"/>
  <c r="G24" i="4"/>
  <c r="F24" i="4"/>
  <c r="E24" i="4"/>
  <c r="D24" i="4"/>
  <c r="C24" i="4"/>
  <c r="A24" i="4"/>
  <c r="M23" i="4"/>
  <c r="L23" i="4"/>
  <c r="K23" i="4"/>
  <c r="J23" i="4"/>
  <c r="I23" i="4"/>
  <c r="H23" i="4"/>
  <c r="G23" i="4"/>
  <c r="F23" i="4"/>
  <c r="E23" i="4"/>
  <c r="D23" i="4"/>
  <c r="C23" i="4"/>
  <c r="A23" i="4"/>
  <c r="M22" i="4"/>
  <c r="L22" i="4"/>
  <c r="K22" i="4"/>
  <c r="J22" i="4"/>
  <c r="I22" i="4"/>
  <c r="H22" i="4"/>
  <c r="G22" i="4"/>
  <c r="F22" i="4"/>
  <c r="E22" i="4"/>
  <c r="D22" i="4"/>
  <c r="C22" i="4"/>
  <c r="A22" i="4"/>
  <c r="M21" i="4"/>
  <c r="L21" i="4"/>
  <c r="K21" i="4"/>
  <c r="J21" i="4"/>
  <c r="I21" i="4"/>
  <c r="H21" i="4"/>
  <c r="G21" i="4"/>
  <c r="F21" i="4"/>
  <c r="E21" i="4"/>
  <c r="D21" i="4"/>
  <c r="C21" i="4"/>
  <c r="A21" i="4"/>
  <c r="M20" i="4"/>
  <c r="L20" i="4"/>
  <c r="K20" i="4"/>
  <c r="J20" i="4"/>
  <c r="I20" i="4"/>
  <c r="H20" i="4"/>
  <c r="G20" i="4"/>
  <c r="F20" i="4"/>
  <c r="E20" i="4"/>
  <c r="D20" i="4"/>
  <c r="C20" i="4"/>
  <c r="A20" i="4"/>
  <c r="M19" i="4"/>
  <c r="L19" i="4"/>
  <c r="K19" i="4"/>
  <c r="J19" i="4"/>
  <c r="I19" i="4"/>
  <c r="H19" i="4"/>
  <c r="G19" i="4"/>
  <c r="F19" i="4"/>
  <c r="E19" i="4"/>
  <c r="D19" i="4"/>
  <c r="C19" i="4"/>
  <c r="A19" i="4"/>
  <c r="M18" i="4"/>
  <c r="L18" i="4"/>
  <c r="K18" i="4"/>
  <c r="J18" i="4"/>
  <c r="I18" i="4"/>
  <c r="H18" i="4"/>
  <c r="G18" i="4"/>
  <c r="F18" i="4"/>
  <c r="E18" i="4"/>
  <c r="D18" i="4"/>
  <c r="C18" i="4"/>
  <c r="A18" i="4"/>
  <c r="M17" i="4"/>
  <c r="L17" i="4"/>
  <c r="K17" i="4"/>
  <c r="J17" i="4"/>
  <c r="I17" i="4"/>
  <c r="H17" i="4"/>
  <c r="G17" i="4"/>
  <c r="F17" i="4"/>
  <c r="E17" i="4"/>
  <c r="D17" i="4"/>
  <c r="C17" i="4"/>
  <c r="A17" i="4"/>
  <c r="D22" i="2"/>
  <c r="C23" i="2"/>
  <c r="D23" i="2"/>
  <c r="E23" i="2"/>
  <c r="F23" i="2"/>
  <c r="G23" i="2"/>
  <c r="H23" i="2"/>
  <c r="I23" i="2"/>
  <c r="J23" i="2"/>
  <c r="K23" i="2"/>
  <c r="L23" i="2"/>
  <c r="M23" i="2"/>
  <c r="C24" i="2"/>
  <c r="D24" i="2"/>
  <c r="E24" i="2"/>
  <c r="F24" i="2"/>
  <c r="G24" i="2"/>
  <c r="H24" i="2"/>
  <c r="I24" i="2"/>
  <c r="J24" i="2"/>
  <c r="K24" i="2"/>
  <c r="L24" i="2"/>
  <c r="M24" i="2"/>
  <c r="C25" i="2"/>
  <c r="D25" i="2"/>
  <c r="E25" i="2"/>
  <c r="F25" i="2"/>
  <c r="G25" i="2"/>
  <c r="H25" i="2"/>
  <c r="I25" i="2"/>
  <c r="J25" i="2"/>
  <c r="K25" i="2"/>
  <c r="L25" i="2"/>
  <c r="M25" i="2"/>
  <c r="C26" i="2"/>
  <c r="D26" i="2"/>
  <c r="E26" i="2"/>
  <c r="F26" i="2"/>
  <c r="G26" i="2"/>
  <c r="H26" i="2"/>
  <c r="I26" i="2"/>
  <c r="J26" i="2"/>
  <c r="K26" i="2"/>
  <c r="L26" i="2"/>
  <c r="M26" i="2"/>
  <c r="C27" i="2"/>
  <c r="D27" i="2"/>
  <c r="E27" i="2"/>
  <c r="F27" i="2"/>
  <c r="G27" i="2"/>
  <c r="H27" i="2"/>
  <c r="I27" i="2"/>
  <c r="J27" i="2"/>
  <c r="K27" i="2"/>
  <c r="L27" i="2"/>
  <c r="M27" i="2"/>
  <c r="C28" i="2"/>
  <c r="D28" i="2"/>
  <c r="E28" i="2"/>
  <c r="F28" i="2"/>
  <c r="G28" i="2"/>
  <c r="H28" i="2"/>
  <c r="I28" i="2"/>
  <c r="J28" i="2"/>
  <c r="K28" i="2"/>
  <c r="L28" i="2"/>
  <c r="M28" i="2"/>
  <c r="C29" i="2"/>
  <c r="D29" i="2"/>
  <c r="E29" i="2"/>
  <c r="F29" i="2"/>
  <c r="G29" i="2"/>
  <c r="H29" i="2"/>
  <c r="I29" i="2"/>
  <c r="J29" i="2"/>
  <c r="K29" i="2"/>
  <c r="L29" i="2"/>
  <c r="M29" i="2"/>
  <c r="C30" i="2"/>
  <c r="D30" i="2"/>
  <c r="E30" i="2"/>
  <c r="F30" i="2"/>
  <c r="G30" i="2"/>
  <c r="H30" i="2"/>
  <c r="I30" i="2"/>
  <c r="J30" i="2"/>
  <c r="K30" i="2"/>
  <c r="L30" i="2"/>
  <c r="M30" i="2"/>
  <c r="E22" i="2"/>
  <c r="F22" i="2"/>
  <c r="G22" i="2"/>
  <c r="H22" i="2"/>
  <c r="I22" i="2"/>
  <c r="J22" i="2"/>
  <c r="K22" i="2"/>
  <c r="L22" i="2"/>
  <c r="M22" i="2"/>
  <c r="A23" i="2"/>
  <c r="A24" i="2"/>
  <c r="A25" i="2"/>
  <c r="A26" i="2"/>
  <c r="A27" i="2"/>
  <c r="A28" i="2"/>
  <c r="A29" i="2"/>
  <c r="A30" i="2"/>
  <c r="A22" i="2"/>
  <c r="P7" i="2"/>
  <c r="P9" i="16"/>
  <c r="P12" i="15"/>
  <c r="P8" i="4"/>
  <c r="P11" i="15" l="1"/>
  <c r="P4" i="15"/>
  <c r="P8" i="15"/>
  <c r="P3" i="15"/>
</calcChain>
</file>

<file path=xl/sharedStrings.xml><?xml version="1.0" encoding="utf-8"?>
<sst xmlns="http://schemas.openxmlformats.org/spreadsheetml/2006/main" count="1006" uniqueCount="128">
  <si>
    <t>Players</t>
  </si>
  <si>
    <t>Games Played</t>
  </si>
  <si>
    <t>FG</t>
  </si>
  <si>
    <t>3P</t>
  </si>
  <si>
    <t>FT</t>
  </si>
  <si>
    <t>REB</t>
  </si>
  <si>
    <t>AST</t>
  </si>
  <si>
    <t>STL</t>
  </si>
  <si>
    <t>BLK</t>
  </si>
  <si>
    <t>PFS</t>
  </si>
  <si>
    <t>TFS</t>
  </si>
  <si>
    <t>UFS</t>
  </si>
  <si>
    <t>PTS</t>
  </si>
  <si>
    <t>Averages</t>
  </si>
  <si>
    <t>Points Per Game (PTS)</t>
  </si>
  <si>
    <t>Rebounds Per Game (REB)</t>
  </si>
  <si>
    <t>Assists Per Game (AST)</t>
  </si>
  <si>
    <t>Name</t>
  </si>
  <si>
    <t>Team</t>
  </si>
  <si>
    <t>Games</t>
  </si>
  <si>
    <t>Points</t>
  </si>
  <si>
    <t>Steals Per Game (STL)</t>
  </si>
  <si>
    <t>Blocks Per Game (BLK)</t>
  </si>
  <si>
    <t>Personal Fouls Per Game (PFS)</t>
  </si>
  <si>
    <t>3 Pointers Per Game (3P)</t>
  </si>
  <si>
    <t>Free throws Per Game (FT)</t>
  </si>
  <si>
    <t>Rebounds</t>
  </si>
  <si>
    <t>Assists</t>
  </si>
  <si>
    <t>Steals</t>
  </si>
  <si>
    <t>Blocks</t>
  </si>
  <si>
    <t>Fouls</t>
  </si>
  <si>
    <t>3 Pointers</t>
  </si>
  <si>
    <t>Free throws</t>
  </si>
  <si>
    <t>Stuart Faunt</t>
  </si>
  <si>
    <t>Tim Zuber</t>
  </si>
  <si>
    <t>IA</t>
  </si>
  <si>
    <t>Grand Total</t>
  </si>
  <si>
    <t>Injury Attendance</t>
  </si>
  <si>
    <t>Game eligibility</t>
  </si>
  <si>
    <t>Alex Burnett</t>
  </si>
  <si>
    <t>Scott Culpitt</t>
  </si>
  <si>
    <t>Titans</t>
  </si>
  <si>
    <t>Brenton Nelson</t>
  </si>
  <si>
    <t>Russel Dungganon</t>
  </si>
  <si>
    <t>Andrew McDonald</t>
  </si>
  <si>
    <t>CPR</t>
  </si>
  <si>
    <t>Poistive</t>
  </si>
  <si>
    <t>Negative</t>
  </si>
  <si>
    <t>CPL Proficiency Rating  (CPR)</t>
  </si>
  <si>
    <t>Mac Fryz</t>
  </si>
  <si>
    <t>Division 4 League Leaders - 5 games played minimum</t>
  </si>
  <si>
    <t>Division 4 League Leader totals</t>
  </si>
  <si>
    <t>Brick Squad</t>
  </si>
  <si>
    <t>Ben O'Brien</t>
  </si>
  <si>
    <t>Cody Denham</t>
  </si>
  <si>
    <t>Ross Garrett</t>
  </si>
  <si>
    <t>Chris Hall</t>
  </si>
  <si>
    <t>Brett Mitchell</t>
  </si>
  <si>
    <t>Tom Williamson</t>
  </si>
  <si>
    <t>Mat Turton</t>
  </si>
  <si>
    <t>Patrick Rose</t>
  </si>
  <si>
    <t>Jermyn Young</t>
  </si>
  <si>
    <t>Dragons</t>
  </si>
  <si>
    <t>Matthew McGrath</t>
  </si>
  <si>
    <t>Josh Hobbs</t>
  </si>
  <si>
    <t>Malcolm Hobbs</t>
  </si>
  <si>
    <t>Tom Percy</t>
  </si>
  <si>
    <t>Sam Young</t>
  </si>
  <si>
    <t>Matthew Munro</t>
  </si>
  <si>
    <t>Justin Thomas</t>
  </si>
  <si>
    <t>Meme Team</t>
  </si>
  <si>
    <t>Alan Graham</t>
  </si>
  <si>
    <t>Damien Burns</t>
  </si>
  <si>
    <t>Will Jiang</t>
  </si>
  <si>
    <t>David Nguyen</t>
  </si>
  <si>
    <t>Josh Mak</t>
  </si>
  <si>
    <t>Kelvin Pham</t>
  </si>
  <si>
    <t>Artan Cani</t>
  </si>
  <si>
    <t>Daniel Westerhof</t>
  </si>
  <si>
    <t>Nick McClelland</t>
  </si>
  <si>
    <t>Alex Nov</t>
  </si>
  <si>
    <t>Panthers</t>
  </si>
  <si>
    <t>Manuel Roring</t>
  </si>
  <si>
    <t>Princeloo Alexandre</t>
  </si>
  <si>
    <t>Jonathon Marlton</t>
  </si>
  <si>
    <t>Lachlan Evans</t>
  </si>
  <si>
    <t>Marco Chalub</t>
  </si>
  <si>
    <t>Lewis Simachila</t>
  </si>
  <si>
    <t>Riley Dunne</t>
  </si>
  <si>
    <t>Tom Adler</t>
  </si>
  <si>
    <t>Ring Stingers</t>
  </si>
  <si>
    <t>Brendan Clark</t>
  </si>
  <si>
    <t>Brett Hanlon</t>
  </si>
  <si>
    <t>James McLauchlan</t>
  </si>
  <si>
    <t>Martin White</t>
  </si>
  <si>
    <t>Michael Schubert</t>
  </si>
  <si>
    <t>Phillip McLauchlan</t>
  </si>
  <si>
    <t>Nicholas Brotohusodo</t>
  </si>
  <si>
    <t>Wizards</t>
  </si>
  <si>
    <t>Andy Anderson</t>
  </si>
  <si>
    <t>Brian Familiar</t>
  </si>
  <si>
    <t>Las Wijayatilake</t>
  </si>
  <si>
    <t>Paul Weber</t>
  </si>
  <si>
    <t>Robert Davis</t>
  </si>
  <si>
    <t>Brendon Gittins</t>
  </si>
  <si>
    <t>Aaron Dunlop</t>
  </si>
  <si>
    <t>Trevor Stephenson</t>
  </si>
  <si>
    <t>Adrian Siu</t>
  </si>
  <si>
    <t>James Chan</t>
  </si>
  <si>
    <t>Kenny Sio</t>
  </si>
  <si>
    <t>Andy Yeung</t>
  </si>
  <si>
    <t>Luke Collins</t>
  </si>
  <si>
    <t>Cameron Rees</t>
  </si>
  <si>
    <t>Harrison Pike</t>
  </si>
  <si>
    <t>Matt Percy</t>
  </si>
  <si>
    <t>Rohan Potter</t>
  </si>
  <si>
    <t>Etienne Maujean</t>
  </si>
  <si>
    <t>Jack Germein</t>
  </si>
  <si>
    <t>Jacob O'Connel</t>
  </si>
  <si>
    <t>Ben Spink</t>
  </si>
  <si>
    <t>Pierre Pain</t>
  </si>
  <si>
    <t>Ben Hunter</t>
  </si>
  <si>
    <t>Jade Benedictos</t>
  </si>
  <si>
    <t>Paul Beohm</t>
  </si>
  <si>
    <t>Lachlan Tutui</t>
  </si>
  <si>
    <t>Lachlan Lotui</t>
  </si>
  <si>
    <t>Chris Murphy</t>
  </si>
  <si>
    <t>Damien Holcroft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</si>
</sst>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</font>
    <font>
      <u/>
      <sz val="10"/>
      <color indexed="12"/>
      <name val="Arial"/>
      <family val="2"/>
    </font>
    <font>
      <b/>
      <sz val="10"/>
      <color theme="1"/>
      <name val="Arial"/>
      <family val="2"/>
    </font>
    <font>
      <b/>
      <sz val="12"/>
      <color theme="0"/>
      <name val="Arial"/>
      <family val="2"/>
    </font>
    <font>
      <sz val="10"/>
      <color theme="1"/>
      <name val="Arial"/>
      <family val="2"/>
    </font>
    <font>
      <sz val="11"/>
      <color theme="0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rgb="FFFFFF00"/>
      <name val="Arial"/>
      <family val="2"/>
    </font>
    <font>
      <b/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11"/>
      <color rgb="FFC0000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76FED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rgb="FF21436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14">
    <xf numFmtId="0" fontId="0" fillId="0" borderId="0"/>
    <xf numFmtId="0" fontId="2" fillId="0" borderId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" fillId="0" borderId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</cellStyleXfs>
  <cellXfs count="56">
    <xf numFmtId="0" fontId="0" fillId="0" borderId="0" xfId="0"/>
    <xf numFmtId="0" fontId="0" fillId="0" borderId="2" xfId="0" applyBorder="1"/>
    <xf numFmtId="0" fontId="0" fillId="0" borderId="2" xfId="0" applyBorder="1" applyAlignment="1">
      <alignment horizontal="left" indent="2"/>
    </xf>
    <xf numFmtId="0" fontId="0" fillId="0" borderId="2" xfId="0" applyNumberFormat="1" applyBorder="1"/>
    <xf numFmtId="2" fontId="0" fillId="0" borderId="2" xfId="0" applyNumberFormat="1" applyBorder="1"/>
    <xf numFmtId="0" fontId="0" fillId="0" borderId="0" xfId="0"/>
    <xf numFmtId="0" fontId="0" fillId="0" borderId="0" xfId="0" applyAlignment="1">
      <alignment horizontal="left" indent="2"/>
    </xf>
    <xf numFmtId="0" fontId="0" fillId="0" borderId="0" xfId="0" applyNumberFormat="1"/>
    <xf numFmtId="0" fontId="0" fillId="0" borderId="2" xfId="0" applyBorder="1"/>
    <xf numFmtId="0" fontId="0" fillId="0" borderId="2" xfId="0" applyBorder="1" applyAlignment="1">
      <alignment horizontal="left" indent="2"/>
    </xf>
    <xf numFmtId="0" fontId="0" fillId="0" borderId="2" xfId="0" applyNumberFormat="1" applyBorder="1"/>
    <xf numFmtId="2" fontId="0" fillId="0" borderId="2" xfId="0" applyNumberFormat="1" applyBorder="1"/>
    <xf numFmtId="0" fontId="5" fillId="17" borderId="2" xfId="0" applyFont="1" applyFill="1" applyBorder="1" applyAlignment="1">
      <alignment horizontal="center"/>
    </xf>
    <xf numFmtId="0" fontId="5" fillId="17" borderId="3" xfId="0" applyFont="1" applyFill="1" applyBorder="1" applyAlignment="1">
      <alignment horizontal="center"/>
    </xf>
    <xf numFmtId="0" fontId="5" fillId="0" borderId="0" xfId="0" applyFont="1" applyAlignment="1">
      <alignment horizontal="left" indent="1"/>
    </xf>
    <xf numFmtId="1" fontId="7" fillId="0" borderId="0" xfId="0" applyNumberFormat="1" applyFont="1" applyAlignment="1">
      <alignment horizontal="center"/>
    </xf>
    <xf numFmtId="0" fontId="0" fillId="0" borderId="0" xfId="0"/>
    <xf numFmtId="0" fontId="0" fillId="0" borderId="2" xfId="0" applyBorder="1"/>
    <xf numFmtId="0" fontId="0" fillId="0" borderId="0" xfId="0" applyBorder="1" applyAlignment="1">
      <alignment horizontal="left" indent="2"/>
    </xf>
    <xf numFmtId="0" fontId="0" fillId="0" borderId="0" xfId="0" applyBorder="1"/>
    <xf numFmtId="0" fontId="0" fillId="0" borderId="0" xfId="0" applyFill="1" applyBorder="1"/>
    <xf numFmtId="164" fontId="0" fillId="0" borderId="2" xfId="0" applyNumberFormat="1" applyBorder="1"/>
    <xf numFmtId="0" fontId="0" fillId="0" borderId="0" xfId="0" applyFill="1"/>
    <xf numFmtId="0" fontId="8" fillId="0" borderId="0" xfId="0" applyFont="1"/>
    <xf numFmtId="0" fontId="0" fillId="0" borderId="0" xfId="0"/>
    <xf numFmtId="0" fontId="5" fillId="0" borderId="0" xfId="0" applyNumberFormat="1" applyFont="1"/>
    <xf numFmtId="0" fontId="5" fillId="18" borderId="7" xfId="0" applyFont="1" applyFill="1" applyBorder="1"/>
    <xf numFmtId="164" fontId="0" fillId="0" borderId="0" xfId="0" applyNumberFormat="1" applyBorder="1"/>
    <xf numFmtId="0" fontId="0" fillId="0" borderId="0" xfId="0" applyNumberFormat="1" applyBorder="1"/>
    <xf numFmtId="0" fontId="0" fillId="0" borderId="0" xfId="0" applyAlignment="1">
      <alignment horizontal="center"/>
    </xf>
    <xf numFmtId="0" fontId="0" fillId="0" borderId="8" xfId="0" applyBorder="1"/>
    <xf numFmtId="2" fontId="0" fillId="0" borderId="0" xfId="0" applyNumberFormat="1" applyBorder="1"/>
    <xf numFmtId="0" fontId="5" fillId="15" borderId="2" xfId="0" applyFont="1" applyFill="1" applyBorder="1" applyAlignment="1">
      <alignment horizontal="center"/>
    </xf>
    <xf numFmtId="0" fontId="6" fillId="16" borderId="6" xfId="0" applyFont="1" applyFill="1" applyBorder="1" applyAlignment="1">
      <alignment horizontal="center"/>
    </xf>
    <xf numFmtId="0" fontId="6" fillId="16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2" fillId="16" borderId="4" xfId="0" applyFont="1" applyFill="1" applyBorder="1" applyAlignment="1">
      <alignment horizontal="center" shrinkToFit="1"/>
    </xf>
    <xf numFmtId="0" fontId="12" fillId="16" borderId="5" xfId="0" applyFont="1" applyFill="1" applyBorder="1" applyAlignment="1">
      <alignment horizontal="center" shrinkToFit="1"/>
    </xf>
    <xf numFmtId="0" fontId="12" fillId="16" borderId="9" xfId="0" applyFont="1" applyFill="1" applyBorder="1" applyAlignment="1">
      <alignment horizontal="center" shrinkToFit="1"/>
    </xf>
    <xf numFmtId="0" fontId="13" fillId="19" borderId="4" xfId="0" applyFont="1" applyFill="1" applyBorder="1" applyAlignment="1">
      <alignment horizontal="center" shrinkToFit="1"/>
    </xf>
    <xf numFmtId="0" fontId="13" fillId="19" borderId="5" xfId="0" applyFont="1" applyFill="1" applyBorder="1" applyAlignment="1">
      <alignment horizontal="center" shrinkToFit="1"/>
    </xf>
    <xf numFmtId="0" fontId="13" fillId="19" borderId="9" xfId="0" applyFont="1" applyFill="1" applyBorder="1" applyAlignment="1">
      <alignment horizontal="center" shrinkToFit="1"/>
    </xf>
    <xf numFmtId="0" fontId="9" fillId="20" borderId="4" xfId="0" applyFont="1" applyFill="1" applyBorder="1" applyAlignment="1">
      <alignment horizontal="center" shrinkToFit="1"/>
    </xf>
    <xf numFmtId="0" fontId="9" fillId="20" borderId="5" xfId="0" applyFont="1" applyFill="1" applyBorder="1" applyAlignment="1">
      <alignment horizontal="center" shrinkToFit="1"/>
    </xf>
    <xf numFmtId="0" fontId="12" fillId="21" borderId="4" xfId="0" applyFont="1" applyFill="1" applyBorder="1" applyAlignment="1">
      <alignment horizontal="center" shrinkToFit="1"/>
    </xf>
    <xf numFmtId="0" fontId="12" fillId="21" borderId="5" xfId="0" applyFont="1" applyFill="1" applyBorder="1" applyAlignment="1">
      <alignment horizontal="center" shrinkToFit="1"/>
    </xf>
    <xf numFmtId="0" fontId="12" fillId="21" borderId="9" xfId="0" applyFont="1" applyFill="1" applyBorder="1" applyAlignment="1">
      <alignment horizontal="center" shrinkToFit="1"/>
    </xf>
    <xf numFmtId="0" fontId="12" fillId="22" borderId="4" xfId="0" applyFont="1" applyFill="1" applyBorder="1" applyAlignment="1">
      <alignment horizontal="center" shrinkToFit="1"/>
    </xf>
    <xf numFmtId="0" fontId="12" fillId="22" borderId="5" xfId="0" applyFont="1" applyFill="1" applyBorder="1" applyAlignment="1">
      <alignment horizontal="center" shrinkToFit="1"/>
    </xf>
    <xf numFmtId="0" fontId="12" fillId="22" borderId="9" xfId="0" applyFont="1" applyFill="1" applyBorder="1" applyAlignment="1">
      <alignment horizontal="center" shrinkToFit="1"/>
    </xf>
    <xf numFmtId="0" fontId="10" fillId="23" borderId="2" xfId="0" applyFont="1" applyFill="1" applyBorder="1" applyAlignment="1">
      <alignment horizontal="center" shrinkToFit="1"/>
    </xf>
    <xf numFmtId="0" fontId="10" fillId="23" borderId="4" xfId="0" applyFont="1" applyFill="1" applyBorder="1" applyAlignment="1">
      <alignment horizontal="center" shrinkToFit="1"/>
    </xf>
    <xf numFmtId="0" fontId="10" fillId="23" borderId="5" xfId="0" applyFont="1" applyFill="1" applyBorder="1" applyAlignment="1">
      <alignment horizontal="center" shrinkToFit="1"/>
    </xf>
    <xf numFmtId="0" fontId="10" fillId="23" borderId="9" xfId="0" applyFont="1" applyFill="1" applyBorder="1" applyAlignment="1">
      <alignment horizontal="center" shrinkToFit="1"/>
    </xf>
    <xf numFmtId="0" fontId="11" fillId="24" borderId="4" xfId="0" applyFont="1" applyFill="1" applyBorder="1" applyAlignment="1">
      <alignment horizontal="center" shrinkToFit="1"/>
    </xf>
    <xf numFmtId="0" fontId="11" fillId="24" borderId="5" xfId="0" applyFont="1" applyFill="1" applyBorder="1" applyAlignment="1">
      <alignment horizontal="center" shrinkToFit="1"/>
    </xf>
  </cellXfs>
  <cellStyles count="414">
    <cellStyle name="20% - Accent1 2" xfId="2" xr:uid="{00000000-0005-0000-0000-000000000000}"/>
    <cellStyle name="20% - Accent1 2 2" xfId="32" xr:uid="{00000000-0005-0000-0000-000001000000}"/>
    <cellStyle name="20% - Accent1 2 2 2" xfId="99" xr:uid="{00000000-0005-0000-0000-000002000000}"/>
    <cellStyle name="20% - Accent1 2 2 3" xfId="166" xr:uid="{00000000-0005-0000-0000-000003000000}"/>
    <cellStyle name="20% - Accent1 2 2 4" xfId="233" xr:uid="{00000000-0005-0000-0000-000004000000}"/>
    <cellStyle name="20% - Accent1 2 2 5" xfId="299" xr:uid="{00000000-0005-0000-0000-000005000000}"/>
    <cellStyle name="20% - Accent1 2 2 6" xfId="365" xr:uid="{00000000-0005-0000-0000-000006000000}"/>
    <cellStyle name="20% - Accent1 2 3" xfId="54" xr:uid="{00000000-0005-0000-0000-000007000000}"/>
    <cellStyle name="20% - Accent1 2 3 2" xfId="121" xr:uid="{00000000-0005-0000-0000-000008000000}"/>
    <cellStyle name="20% - Accent1 2 3 3" xfId="188" xr:uid="{00000000-0005-0000-0000-000009000000}"/>
    <cellStyle name="20% - Accent1 2 3 4" xfId="255" xr:uid="{00000000-0005-0000-0000-00000A000000}"/>
    <cellStyle name="20% - Accent1 2 3 5" xfId="321" xr:uid="{00000000-0005-0000-0000-00000B000000}"/>
    <cellStyle name="20% - Accent1 2 3 6" xfId="387" xr:uid="{00000000-0005-0000-0000-00000C000000}"/>
    <cellStyle name="20% - Accent1 2 4" xfId="77" xr:uid="{00000000-0005-0000-0000-00000D000000}"/>
    <cellStyle name="20% - Accent1 2 5" xfId="144" xr:uid="{00000000-0005-0000-0000-00000E000000}"/>
    <cellStyle name="20% - Accent1 2 6" xfId="211" xr:uid="{00000000-0005-0000-0000-00000F000000}"/>
    <cellStyle name="20% - Accent1 2 7" xfId="277" xr:uid="{00000000-0005-0000-0000-000010000000}"/>
    <cellStyle name="20% - Accent1 2 8" xfId="343" xr:uid="{00000000-0005-0000-0000-000011000000}"/>
    <cellStyle name="20% - Accent2 2" xfId="3" xr:uid="{00000000-0005-0000-0000-000012000000}"/>
    <cellStyle name="20% - Accent2 2 2" xfId="33" xr:uid="{00000000-0005-0000-0000-000013000000}"/>
    <cellStyle name="20% - Accent2 2 2 2" xfId="100" xr:uid="{00000000-0005-0000-0000-000014000000}"/>
    <cellStyle name="20% - Accent2 2 2 3" xfId="167" xr:uid="{00000000-0005-0000-0000-000015000000}"/>
    <cellStyle name="20% - Accent2 2 2 4" xfId="234" xr:uid="{00000000-0005-0000-0000-000016000000}"/>
    <cellStyle name="20% - Accent2 2 2 5" xfId="300" xr:uid="{00000000-0005-0000-0000-000017000000}"/>
    <cellStyle name="20% - Accent2 2 2 6" xfId="366" xr:uid="{00000000-0005-0000-0000-000018000000}"/>
    <cellStyle name="20% - Accent2 2 3" xfId="55" xr:uid="{00000000-0005-0000-0000-000019000000}"/>
    <cellStyle name="20% - Accent2 2 3 2" xfId="122" xr:uid="{00000000-0005-0000-0000-00001A000000}"/>
    <cellStyle name="20% - Accent2 2 3 3" xfId="189" xr:uid="{00000000-0005-0000-0000-00001B000000}"/>
    <cellStyle name="20% - Accent2 2 3 4" xfId="256" xr:uid="{00000000-0005-0000-0000-00001C000000}"/>
    <cellStyle name="20% - Accent2 2 3 5" xfId="322" xr:uid="{00000000-0005-0000-0000-00001D000000}"/>
    <cellStyle name="20% - Accent2 2 3 6" xfId="388" xr:uid="{00000000-0005-0000-0000-00001E000000}"/>
    <cellStyle name="20% - Accent2 2 4" xfId="78" xr:uid="{00000000-0005-0000-0000-00001F000000}"/>
    <cellStyle name="20% - Accent2 2 5" xfId="145" xr:uid="{00000000-0005-0000-0000-000020000000}"/>
    <cellStyle name="20% - Accent2 2 6" xfId="212" xr:uid="{00000000-0005-0000-0000-000021000000}"/>
    <cellStyle name="20% - Accent2 2 7" xfId="278" xr:uid="{00000000-0005-0000-0000-000022000000}"/>
    <cellStyle name="20% - Accent2 2 8" xfId="344" xr:uid="{00000000-0005-0000-0000-000023000000}"/>
    <cellStyle name="20% - Accent3 2" xfId="4" xr:uid="{00000000-0005-0000-0000-000024000000}"/>
    <cellStyle name="20% - Accent3 2 2" xfId="34" xr:uid="{00000000-0005-0000-0000-000025000000}"/>
    <cellStyle name="20% - Accent3 2 2 2" xfId="101" xr:uid="{00000000-0005-0000-0000-000026000000}"/>
    <cellStyle name="20% - Accent3 2 2 3" xfId="168" xr:uid="{00000000-0005-0000-0000-000027000000}"/>
    <cellStyle name="20% - Accent3 2 2 4" xfId="235" xr:uid="{00000000-0005-0000-0000-000028000000}"/>
    <cellStyle name="20% - Accent3 2 2 5" xfId="301" xr:uid="{00000000-0005-0000-0000-000029000000}"/>
    <cellStyle name="20% - Accent3 2 2 6" xfId="367" xr:uid="{00000000-0005-0000-0000-00002A000000}"/>
    <cellStyle name="20% - Accent3 2 3" xfId="56" xr:uid="{00000000-0005-0000-0000-00002B000000}"/>
    <cellStyle name="20% - Accent3 2 3 2" xfId="123" xr:uid="{00000000-0005-0000-0000-00002C000000}"/>
    <cellStyle name="20% - Accent3 2 3 3" xfId="190" xr:uid="{00000000-0005-0000-0000-00002D000000}"/>
    <cellStyle name="20% - Accent3 2 3 4" xfId="257" xr:uid="{00000000-0005-0000-0000-00002E000000}"/>
    <cellStyle name="20% - Accent3 2 3 5" xfId="323" xr:uid="{00000000-0005-0000-0000-00002F000000}"/>
    <cellStyle name="20% - Accent3 2 3 6" xfId="389" xr:uid="{00000000-0005-0000-0000-000030000000}"/>
    <cellStyle name="20% - Accent3 2 4" xfId="79" xr:uid="{00000000-0005-0000-0000-000031000000}"/>
    <cellStyle name="20% - Accent3 2 5" xfId="146" xr:uid="{00000000-0005-0000-0000-000032000000}"/>
    <cellStyle name="20% - Accent3 2 6" xfId="213" xr:uid="{00000000-0005-0000-0000-000033000000}"/>
    <cellStyle name="20% - Accent3 2 7" xfId="279" xr:uid="{00000000-0005-0000-0000-000034000000}"/>
    <cellStyle name="20% - Accent3 2 8" xfId="345" xr:uid="{00000000-0005-0000-0000-000035000000}"/>
    <cellStyle name="20% - Accent4 2" xfId="5" xr:uid="{00000000-0005-0000-0000-000036000000}"/>
    <cellStyle name="20% - Accent4 2 2" xfId="35" xr:uid="{00000000-0005-0000-0000-000037000000}"/>
    <cellStyle name="20% - Accent4 2 2 2" xfId="102" xr:uid="{00000000-0005-0000-0000-000038000000}"/>
    <cellStyle name="20% - Accent4 2 2 3" xfId="169" xr:uid="{00000000-0005-0000-0000-000039000000}"/>
    <cellStyle name="20% - Accent4 2 2 4" xfId="236" xr:uid="{00000000-0005-0000-0000-00003A000000}"/>
    <cellStyle name="20% - Accent4 2 2 5" xfId="302" xr:uid="{00000000-0005-0000-0000-00003B000000}"/>
    <cellStyle name="20% - Accent4 2 2 6" xfId="368" xr:uid="{00000000-0005-0000-0000-00003C000000}"/>
    <cellStyle name="20% - Accent4 2 3" xfId="57" xr:uid="{00000000-0005-0000-0000-00003D000000}"/>
    <cellStyle name="20% - Accent4 2 3 2" xfId="124" xr:uid="{00000000-0005-0000-0000-00003E000000}"/>
    <cellStyle name="20% - Accent4 2 3 3" xfId="191" xr:uid="{00000000-0005-0000-0000-00003F000000}"/>
    <cellStyle name="20% - Accent4 2 3 4" xfId="258" xr:uid="{00000000-0005-0000-0000-000040000000}"/>
    <cellStyle name="20% - Accent4 2 3 5" xfId="324" xr:uid="{00000000-0005-0000-0000-000041000000}"/>
    <cellStyle name="20% - Accent4 2 3 6" xfId="390" xr:uid="{00000000-0005-0000-0000-000042000000}"/>
    <cellStyle name="20% - Accent4 2 4" xfId="80" xr:uid="{00000000-0005-0000-0000-000043000000}"/>
    <cellStyle name="20% - Accent4 2 5" xfId="147" xr:uid="{00000000-0005-0000-0000-000044000000}"/>
    <cellStyle name="20% - Accent4 2 6" xfId="214" xr:uid="{00000000-0005-0000-0000-000045000000}"/>
    <cellStyle name="20% - Accent4 2 7" xfId="280" xr:uid="{00000000-0005-0000-0000-000046000000}"/>
    <cellStyle name="20% - Accent4 2 8" xfId="346" xr:uid="{00000000-0005-0000-0000-000047000000}"/>
    <cellStyle name="20% - Accent5 2" xfId="6" xr:uid="{00000000-0005-0000-0000-000048000000}"/>
    <cellStyle name="20% - Accent5 2 2" xfId="36" xr:uid="{00000000-0005-0000-0000-000049000000}"/>
    <cellStyle name="20% - Accent5 2 2 2" xfId="103" xr:uid="{00000000-0005-0000-0000-00004A000000}"/>
    <cellStyle name="20% - Accent5 2 2 3" xfId="170" xr:uid="{00000000-0005-0000-0000-00004B000000}"/>
    <cellStyle name="20% - Accent5 2 2 4" xfId="237" xr:uid="{00000000-0005-0000-0000-00004C000000}"/>
    <cellStyle name="20% - Accent5 2 2 5" xfId="303" xr:uid="{00000000-0005-0000-0000-00004D000000}"/>
    <cellStyle name="20% - Accent5 2 2 6" xfId="369" xr:uid="{00000000-0005-0000-0000-00004E000000}"/>
    <cellStyle name="20% - Accent5 2 3" xfId="58" xr:uid="{00000000-0005-0000-0000-00004F000000}"/>
    <cellStyle name="20% - Accent5 2 3 2" xfId="125" xr:uid="{00000000-0005-0000-0000-000050000000}"/>
    <cellStyle name="20% - Accent5 2 3 3" xfId="192" xr:uid="{00000000-0005-0000-0000-000051000000}"/>
    <cellStyle name="20% - Accent5 2 3 4" xfId="259" xr:uid="{00000000-0005-0000-0000-000052000000}"/>
    <cellStyle name="20% - Accent5 2 3 5" xfId="325" xr:uid="{00000000-0005-0000-0000-000053000000}"/>
    <cellStyle name="20% - Accent5 2 3 6" xfId="391" xr:uid="{00000000-0005-0000-0000-000054000000}"/>
    <cellStyle name="20% - Accent5 2 4" xfId="81" xr:uid="{00000000-0005-0000-0000-000055000000}"/>
    <cellStyle name="20% - Accent5 2 5" xfId="148" xr:uid="{00000000-0005-0000-0000-000056000000}"/>
    <cellStyle name="20% - Accent5 2 6" xfId="215" xr:uid="{00000000-0005-0000-0000-000057000000}"/>
    <cellStyle name="20% - Accent5 2 7" xfId="281" xr:uid="{00000000-0005-0000-0000-000058000000}"/>
    <cellStyle name="20% - Accent5 2 8" xfId="347" xr:uid="{00000000-0005-0000-0000-000059000000}"/>
    <cellStyle name="20% - Accent6 2" xfId="7" xr:uid="{00000000-0005-0000-0000-00005A000000}"/>
    <cellStyle name="20% - Accent6 2 2" xfId="37" xr:uid="{00000000-0005-0000-0000-00005B000000}"/>
    <cellStyle name="20% - Accent6 2 2 2" xfId="104" xr:uid="{00000000-0005-0000-0000-00005C000000}"/>
    <cellStyle name="20% - Accent6 2 2 3" xfId="171" xr:uid="{00000000-0005-0000-0000-00005D000000}"/>
    <cellStyle name="20% - Accent6 2 2 4" xfId="238" xr:uid="{00000000-0005-0000-0000-00005E000000}"/>
    <cellStyle name="20% - Accent6 2 2 5" xfId="304" xr:uid="{00000000-0005-0000-0000-00005F000000}"/>
    <cellStyle name="20% - Accent6 2 2 6" xfId="370" xr:uid="{00000000-0005-0000-0000-000060000000}"/>
    <cellStyle name="20% - Accent6 2 3" xfId="59" xr:uid="{00000000-0005-0000-0000-000061000000}"/>
    <cellStyle name="20% - Accent6 2 3 2" xfId="126" xr:uid="{00000000-0005-0000-0000-000062000000}"/>
    <cellStyle name="20% - Accent6 2 3 3" xfId="193" xr:uid="{00000000-0005-0000-0000-000063000000}"/>
    <cellStyle name="20% - Accent6 2 3 4" xfId="260" xr:uid="{00000000-0005-0000-0000-000064000000}"/>
    <cellStyle name="20% - Accent6 2 3 5" xfId="326" xr:uid="{00000000-0005-0000-0000-000065000000}"/>
    <cellStyle name="20% - Accent6 2 3 6" xfId="392" xr:uid="{00000000-0005-0000-0000-000066000000}"/>
    <cellStyle name="20% - Accent6 2 4" xfId="82" xr:uid="{00000000-0005-0000-0000-000067000000}"/>
    <cellStyle name="20% - Accent6 2 5" xfId="149" xr:uid="{00000000-0005-0000-0000-000068000000}"/>
    <cellStyle name="20% - Accent6 2 6" xfId="216" xr:uid="{00000000-0005-0000-0000-000069000000}"/>
    <cellStyle name="20% - Accent6 2 7" xfId="282" xr:uid="{00000000-0005-0000-0000-00006A000000}"/>
    <cellStyle name="20% - Accent6 2 8" xfId="348" xr:uid="{00000000-0005-0000-0000-00006B000000}"/>
    <cellStyle name="40% - Accent1 2" xfId="8" xr:uid="{00000000-0005-0000-0000-00006C000000}"/>
    <cellStyle name="40% - Accent1 2 2" xfId="38" xr:uid="{00000000-0005-0000-0000-00006D000000}"/>
    <cellStyle name="40% - Accent1 2 2 2" xfId="105" xr:uid="{00000000-0005-0000-0000-00006E000000}"/>
    <cellStyle name="40% - Accent1 2 2 3" xfId="172" xr:uid="{00000000-0005-0000-0000-00006F000000}"/>
    <cellStyle name="40% - Accent1 2 2 4" xfId="239" xr:uid="{00000000-0005-0000-0000-000070000000}"/>
    <cellStyle name="40% - Accent1 2 2 5" xfId="305" xr:uid="{00000000-0005-0000-0000-000071000000}"/>
    <cellStyle name="40% - Accent1 2 2 6" xfId="371" xr:uid="{00000000-0005-0000-0000-000072000000}"/>
    <cellStyle name="40% - Accent1 2 3" xfId="60" xr:uid="{00000000-0005-0000-0000-000073000000}"/>
    <cellStyle name="40% - Accent1 2 3 2" xfId="127" xr:uid="{00000000-0005-0000-0000-000074000000}"/>
    <cellStyle name="40% - Accent1 2 3 3" xfId="194" xr:uid="{00000000-0005-0000-0000-000075000000}"/>
    <cellStyle name="40% - Accent1 2 3 4" xfId="261" xr:uid="{00000000-0005-0000-0000-000076000000}"/>
    <cellStyle name="40% - Accent1 2 3 5" xfId="327" xr:uid="{00000000-0005-0000-0000-000077000000}"/>
    <cellStyle name="40% - Accent1 2 3 6" xfId="393" xr:uid="{00000000-0005-0000-0000-000078000000}"/>
    <cellStyle name="40% - Accent1 2 4" xfId="83" xr:uid="{00000000-0005-0000-0000-000079000000}"/>
    <cellStyle name="40% - Accent1 2 5" xfId="150" xr:uid="{00000000-0005-0000-0000-00007A000000}"/>
    <cellStyle name="40% - Accent1 2 6" xfId="217" xr:uid="{00000000-0005-0000-0000-00007B000000}"/>
    <cellStyle name="40% - Accent1 2 7" xfId="283" xr:uid="{00000000-0005-0000-0000-00007C000000}"/>
    <cellStyle name="40% - Accent1 2 8" xfId="349" xr:uid="{00000000-0005-0000-0000-00007D000000}"/>
    <cellStyle name="40% - Accent2 2" xfId="9" xr:uid="{00000000-0005-0000-0000-00007E000000}"/>
    <cellStyle name="40% - Accent2 2 2" xfId="39" xr:uid="{00000000-0005-0000-0000-00007F000000}"/>
    <cellStyle name="40% - Accent2 2 2 2" xfId="106" xr:uid="{00000000-0005-0000-0000-000080000000}"/>
    <cellStyle name="40% - Accent2 2 2 3" xfId="173" xr:uid="{00000000-0005-0000-0000-000081000000}"/>
    <cellStyle name="40% - Accent2 2 2 4" xfId="240" xr:uid="{00000000-0005-0000-0000-000082000000}"/>
    <cellStyle name="40% - Accent2 2 2 5" xfId="306" xr:uid="{00000000-0005-0000-0000-000083000000}"/>
    <cellStyle name="40% - Accent2 2 2 6" xfId="372" xr:uid="{00000000-0005-0000-0000-000084000000}"/>
    <cellStyle name="40% - Accent2 2 3" xfId="61" xr:uid="{00000000-0005-0000-0000-000085000000}"/>
    <cellStyle name="40% - Accent2 2 3 2" xfId="128" xr:uid="{00000000-0005-0000-0000-000086000000}"/>
    <cellStyle name="40% - Accent2 2 3 3" xfId="195" xr:uid="{00000000-0005-0000-0000-000087000000}"/>
    <cellStyle name="40% - Accent2 2 3 4" xfId="262" xr:uid="{00000000-0005-0000-0000-000088000000}"/>
    <cellStyle name="40% - Accent2 2 3 5" xfId="328" xr:uid="{00000000-0005-0000-0000-000089000000}"/>
    <cellStyle name="40% - Accent2 2 3 6" xfId="394" xr:uid="{00000000-0005-0000-0000-00008A000000}"/>
    <cellStyle name="40% - Accent2 2 4" xfId="84" xr:uid="{00000000-0005-0000-0000-00008B000000}"/>
    <cellStyle name="40% - Accent2 2 5" xfId="151" xr:uid="{00000000-0005-0000-0000-00008C000000}"/>
    <cellStyle name="40% - Accent2 2 6" xfId="218" xr:uid="{00000000-0005-0000-0000-00008D000000}"/>
    <cellStyle name="40% - Accent2 2 7" xfId="284" xr:uid="{00000000-0005-0000-0000-00008E000000}"/>
    <cellStyle name="40% - Accent2 2 8" xfId="350" xr:uid="{00000000-0005-0000-0000-00008F000000}"/>
    <cellStyle name="40% - Accent3 2" xfId="10" xr:uid="{00000000-0005-0000-0000-000090000000}"/>
    <cellStyle name="40% - Accent3 2 2" xfId="40" xr:uid="{00000000-0005-0000-0000-000091000000}"/>
    <cellStyle name="40% - Accent3 2 2 2" xfId="107" xr:uid="{00000000-0005-0000-0000-000092000000}"/>
    <cellStyle name="40% - Accent3 2 2 3" xfId="174" xr:uid="{00000000-0005-0000-0000-000093000000}"/>
    <cellStyle name="40% - Accent3 2 2 4" xfId="241" xr:uid="{00000000-0005-0000-0000-000094000000}"/>
    <cellStyle name="40% - Accent3 2 2 5" xfId="307" xr:uid="{00000000-0005-0000-0000-000095000000}"/>
    <cellStyle name="40% - Accent3 2 2 6" xfId="373" xr:uid="{00000000-0005-0000-0000-000096000000}"/>
    <cellStyle name="40% - Accent3 2 3" xfId="62" xr:uid="{00000000-0005-0000-0000-000097000000}"/>
    <cellStyle name="40% - Accent3 2 3 2" xfId="129" xr:uid="{00000000-0005-0000-0000-000098000000}"/>
    <cellStyle name="40% - Accent3 2 3 3" xfId="196" xr:uid="{00000000-0005-0000-0000-000099000000}"/>
    <cellStyle name="40% - Accent3 2 3 4" xfId="263" xr:uid="{00000000-0005-0000-0000-00009A000000}"/>
    <cellStyle name="40% - Accent3 2 3 5" xfId="329" xr:uid="{00000000-0005-0000-0000-00009B000000}"/>
    <cellStyle name="40% - Accent3 2 3 6" xfId="395" xr:uid="{00000000-0005-0000-0000-00009C000000}"/>
    <cellStyle name="40% - Accent3 2 4" xfId="85" xr:uid="{00000000-0005-0000-0000-00009D000000}"/>
    <cellStyle name="40% - Accent3 2 5" xfId="152" xr:uid="{00000000-0005-0000-0000-00009E000000}"/>
    <cellStyle name="40% - Accent3 2 6" xfId="219" xr:uid="{00000000-0005-0000-0000-00009F000000}"/>
    <cellStyle name="40% - Accent3 2 7" xfId="285" xr:uid="{00000000-0005-0000-0000-0000A0000000}"/>
    <cellStyle name="40% - Accent3 2 8" xfId="351" xr:uid="{00000000-0005-0000-0000-0000A1000000}"/>
    <cellStyle name="40% - Accent4 2" xfId="11" xr:uid="{00000000-0005-0000-0000-0000A2000000}"/>
    <cellStyle name="40% - Accent4 2 2" xfId="41" xr:uid="{00000000-0005-0000-0000-0000A3000000}"/>
    <cellStyle name="40% - Accent4 2 2 2" xfId="108" xr:uid="{00000000-0005-0000-0000-0000A4000000}"/>
    <cellStyle name="40% - Accent4 2 2 3" xfId="175" xr:uid="{00000000-0005-0000-0000-0000A5000000}"/>
    <cellStyle name="40% - Accent4 2 2 4" xfId="242" xr:uid="{00000000-0005-0000-0000-0000A6000000}"/>
    <cellStyle name="40% - Accent4 2 2 5" xfId="308" xr:uid="{00000000-0005-0000-0000-0000A7000000}"/>
    <cellStyle name="40% - Accent4 2 2 6" xfId="374" xr:uid="{00000000-0005-0000-0000-0000A8000000}"/>
    <cellStyle name="40% - Accent4 2 3" xfId="63" xr:uid="{00000000-0005-0000-0000-0000A9000000}"/>
    <cellStyle name="40% - Accent4 2 3 2" xfId="130" xr:uid="{00000000-0005-0000-0000-0000AA000000}"/>
    <cellStyle name="40% - Accent4 2 3 3" xfId="197" xr:uid="{00000000-0005-0000-0000-0000AB000000}"/>
    <cellStyle name="40% - Accent4 2 3 4" xfId="264" xr:uid="{00000000-0005-0000-0000-0000AC000000}"/>
    <cellStyle name="40% - Accent4 2 3 5" xfId="330" xr:uid="{00000000-0005-0000-0000-0000AD000000}"/>
    <cellStyle name="40% - Accent4 2 3 6" xfId="396" xr:uid="{00000000-0005-0000-0000-0000AE000000}"/>
    <cellStyle name="40% - Accent4 2 4" xfId="86" xr:uid="{00000000-0005-0000-0000-0000AF000000}"/>
    <cellStyle name="40% - Accent4 2 5" xfId="153" xr:uid="{00000000-0005-0000-0000-0000B0000000}"/>
    <cellStyle name="40% - Accent4 2 6" xfId="220" xr:uid="{00000000-0005-0000-0000-0000B1000000}"/>
    <cellStyle name="40% - Accent4 2 7" xfId="286" xr:uid="{00000000-0005-0000-0000-0000B2000000}"/>
    <cellStyle name="40% - Accent4 2 8" xfId="352" xr:uid="{00000000-0005-0000-0000-0000B3000000}"/>
    <cellStyle name="40% - Accent5 2" xfId="12" xr:uid="{00000000-0005-0000-0000-0000B4000000}"/>
    <cellStyle name="40% - Accent5 2 2" xfId="42" xr:uid="{00000000-0005-0000-0000-0000B5000000}"/>
    <cellStyle name="40% - Accent5 2 2 2" xfId="109" xr:uid="{00000000-0005-0000-0000-0000B6000000}"/>
    <cellStyle name="40% - Accent5 2 2 3" xfId="176" xr:uid="{00000000-0005-0000-0000-0000B7000000}"/>
    <cellStyle name="40% - Accent5 2 2 4" xfId="243" xr:uid="{00000000-0005-0000-0000-0000B8000000}"/>
    <cellStyle name="40% - Accent5 2 2 5" xfId="309" xr:uid="{00000000-0005-0000-0000-0000B9000000}"/>
    <cellStyle name="40% - Accent5 2 2 6" xfId="375" xr:uid="{00000000-0005-0000-0000-0000BA000000}"/>
    <cellStyle name="40% - Accent5 2 3" xfId="64" xr:uid="{00000000-0005-0000-0000-0000BB000000}"/>
    <cellStyle name="40% - Accent5 2 3 2" xfId="131" xr:uid="{00000000-0005-0000-0000-0000BC000000}"/>
    <cellStyle name="40% - Accent5 2 3 3" xfId="198" xr:uid="{00000000-0005-0000-0000-0000BD000000}"/>
    <cellStyle name="40% - Accent5 2 3 4" xfId="265" xr:uid="{00000000-0005-0000-0000-0000BE000000}"/>
    <cellStyle name="40% - Accent5 2 3 5" xfId="331" xr:uid="{00000000-0005-0000-0000-0000BF000000}"/>
    <cellStyle name="40% - Accent5 2 3 6" xfId="397" xr:uid="{00000000-0005-0000-0000-0000C0000000}"/>
    <cellStyle name="40% - Accent5 2 4" xfId="87" xr:uid="{00000000-0005-0000-0000-0000C1000000}"/>
    <cellStyle name="40% - Accent5 2 5" xfId="154" xr:uid="{00000000-0005-0000-0000-0000C2000000}"/>
    <cellStyle name="40% - Accent5 2 6" xfId="221" xr:uid="{00000000-0005-0000-0000-0000C3000000}"/>
    <cellStyle name="40% - Accent5 2 7" xfId="287" xr:uid="{00000000-0005-0000-0000-0000C4000000}"/>
    <cellStyle name="40% - Accent5 2 8" xfId="353" xr:uid="{00000000-0005-0000-0000-0000C5000000}"/>
    <cellStyle name="40% - Accent6 2" xfId="13" xr:uid="{00000000-0005-0000-0000-0000C6000000}"/>
    <cellStyle name="40% - Accent6 2 2" xfId="43" xr:uid="{00000000-0005-0000-0000-0000C7000000}"/>
    <cellStyle name="40% - Accent6 2 2 2" xfId="110" xr:uid="{00000000-0005-0000-0000-0000C8000000}"/>
    <cellStyle name="40% - Accent6 2 2 3" xfId="177" xr:uid="{00000000-0005-0000-0000-0000C9000000}"/>
    <cellStyle name="40% - Accent6 2 2 4" xfId="244" xr:uid="{00000000-0005-0000-0000-0000CA000000}"/>
    <cellStyle name="40% - Accent6 2 2 5" xfId="310" xr:uid="{00000000-0005-0000-0000-0000CB000000}"/>
    <cellStyle name="40% - Accent6 2 2 6" xfId="376" xr:uid="{00000000-0005-0000-0000-0000CC000000}"/>
    <cellStyle name="40% - Accent6 2 3" xfId="65" xr:uid="{00000000-0005-0000-0000-0000CD000000}"/>
    <cellStyle name="40% - Accent6 2 3 2" xfId="132" xr:uid="{00000000-0005-0000-0000-0000CE000000}"/>
    <cellStyle name="40% - Accent6 2 3 3" xfId="199" xr:uid="{00000000-0005-0000-0000-0000CF000000}"/>
    <cellStyle name="40% - Accent6 2 3 4" xfId="266" xr:uid="{00000000-0005-0000-0000-0000D0000000}"/>
    <cellStyle name="40% - Accent6 2 3 5" xfId="332" xr:uid="{00000000-0005-0000-0000-0000D1000000}"/>
    <cellStyle name="40% - Accent6 2 3 6" xfId="398" xr:uid="{00000000-0005-0000-0000-0000D2000000}"/>
    <cellStyle name="40% - Accent6 2 4" xfId="88" xr:uid="{00000000-0005-0000-0000-0000D3000000}"/>
    <cellStyle name="40% - Accent6 2 5" xfId="155" xr:uid="{00000000-0005-0000-0000-0000D4000000}"/>
    <cellStyle name="40% - Accent6 2 6" xfId="222" xr:uid="{00000000-0005-0000-0000-0000D5000000}"/>
    <cellStyle name="40% - Accent6 2 7" xfId="288" xr:uid="{00000000-0005-0000-0000-0000D6000000}"/>
    <cellStyle name="40% - Accent6 2 8" xfId="354" xr:uid="{00000000-0005-0000-0000-0000D7000000}"/>
    <cellStyle name="Hyperlink 2" xfId="14" xr:uid="{00000000-0005-0000-0000-0000D8000000}"/>
    <cellStyle name="Hyperlink 3" xfId="15" xr:uid="{00000000-0005-0000-0000-0000D9000000}"/>
    <cellStyle name="Normal" xfId="0" builtinId="0"/>
    <cellStyle name="Normal 10" xfId="16" xr:uid="{00000000-0005-0000-0000-0000DB000000}"/>
    <cellStyle name="Normal 10 2" xfId="44" xr:uid="{00000000-0005-0000-0000-0000DC000000}"/>
    <cellStyle name="Normal 10 2 2" xfId="111" xr:uid="{00000000-0005-0000-0000-0000DD000000}"/>
    <cellStyle name="Normal 10 2 3" xfId="178" xr:uid="{00000000-0005-0000-0000-0000DE000000}"/>
    <cellStyle name="Normal 10 2 4" xfId="245" xr:uid="{00000000-0005-0000-0000-0000DF000000}"/>
    <cellStyle name="Normal 10 2 5" xfId="311" xr:uid="{00000000-0005-0000-0000-0000E0000000}"/>
    <cellStyle name="Normal 10 2 6" xfId="377" xr:uid="{00000000-0005-0000-0000-0000E1000000}"/>
    <cellStyle name="Normal 10 3" xfId="66" xr:uid="{00000000-0005-0000-0000-0000E2000000}"/>
    <cellStyle name="Normal 10 3 2" xfId="133" xr:uid="{00000000-0005-0000-0000-0000E3000000}"/>
    <cellStyle name="Normal 10 3 3" xfId="200" xr:uid="{00000000-0005-0000-0000-0000E4000000}"/>
    <cellStyle name="Normal 10 3 4" xfId="267" xr:uid="{00000000-0005-0000-0000-0000E5000000}"/>
    <cellStyle name="Normal 10 3 5" xfId="333" xr:uid="{00000000-0005-0000-0000-0000E6000000}"/>
    <cellStyle name="Normal 10 3 6" xfId="399" xr:uid="{00000000-0005-0000-0000-0000E7000000}"/>
    <cellStyle name="Normal 10 4" xfId="89" xr:uid="{00000000-0005-0000-0000-0000E8000000}"/>
    <cellStyle name="Normal 10 5" xfId="156" xr:uid="{00000000-0005-0000-0000-0000E9000000}"/>
    <cellStyle name="Normal 10 6" xfId="223" xr:uid="{00000000-0005-0000-0000-0000EA000000}"/>
    <cellStyle name="Normal 10 7" xfId="289" xr:uid="{00000000-0005-0000-0000-0000EB000000}"/>
    <cellStyle name="Normal 10 8" xfId="355" xr:uid="{00000000-0005-0000-0000-0000EC000000}"/>
    <cellStyle name="Normal 11" xfId="76" xr:uid="{00000000-0005-0000-0000-0000ED000000}"/>
    <cellStyle name="Normal 12" xfId="143" xr:uid="{00000000-0005-0000-0000-0000EE000000}"/>
    <cellStyle name="Normal 12 2" xfId="412" xr:uid="{00000000-0005-0000-0000-0000EF000000}"/>
    <cellStyle name="Normal 12 3" xfId="413" xr:uid="{00000000-0005-0000-0000-0000F0000000}"/>
    <cellStyle name="Normal 13" xfId="210" xr:uid="{00000000-0005-0000-0000-0000F1000000}"/>
    <cellStyle name="Normal 14" xfId="409" xr:uid="{00000000-0005-0000-0000-0000F2000000}"/>
    <cellStyle name="Normal 15" xfId="410" xr:uid="{00000000-0005-0000-0000-0000F3000000}"/>
    <cellStyle name="Normal 16" xfId="411" xr:uid="{00000000-0005-0000-0000-0000F4000000}"/>
    <cellStyle name="Normal 17" xfId="1" xr:uid="{00000000-0005-0000-0000-0000F5000000}"/>
    <cellStyle name="Normal 2" xfId="17" xr:uid="{00000000-0005-0000-0000-0000F6000000}"/>
    <cellStyle name="Normal 2 2" xfId="18" xr:uid="{00000000-0005-0000-0000-0000F7000000}"/>
    <cellStyle name="Normal 3" xfId="19" xr:uid="{00000000-0005-0000-0000-0000F8000000}"/>
    <cellStyle name="Normal 4" xfId="20" xr:uid="{00000000-0005-0000-0000-0000F9000000}"/>
    <cellStyle name="Normal 4 2" xfId="21" xr:uid="{00000000-0005-0000-0000-0000FA000000}"/>
    <cellStyle name="Normal 4 2 2" xfId="46" xr:uid="{00000000-0005-0000-0000-0000FB000000}"/>
    <cellStyle name="Normal 4 2 2 2" xfId="113" xr:uid="{00000000-0005-0000-0000-0000FC000000}"/>
    <cellStyle name="Normal 4 2 2 3" xfId="180" xr:uid="{00000000-0005-0000-0000-0000FD000000}"/>
    <cellStyle name="Normal 4 2 2 4" xfId="247" xr:uid="{00000000-0005-0000-0000-0000FE000000}"/>
    <cellStyle name="Normal 4 2 2 5" xfId="313" xr:uid="{00000000-0005-0000-0000-0000FF000000}"/>
    <cellStyle name="Normal 4 2 2 6" xfId="379" xr:uid="{00000000-0005-0000-0000-000000010000}"/>
    <cellStyle name="Normal 4 2 3" xfId="68" xr:uid="{00000000-0005-0000-0000-000001010000}"/>
    <cellStyle name="Normal 4 2 3 2" xfId="135" xr:uid="{00000000-0005-0000-0000-000002010000}"/>
    <cellStyle name="Normal 4 2 3 3" xfId="202" xr:uid="{00000000-0005-0000-0000-000003010000}"/>
    <cellStyle name="Normal 4 2 3 4" xfId="269" xr:uid="{00000000-0005-0000-0000-000004010000}"/>
    <cellStyle name="Normal 4 2 3 5" xfId="335" xr:uid="{00000000-0005-0000-0000-000005010000}"/>
    <cellStyle name="Normal 4 2 3 6" xfId="401" xr:uid="{00000000-0005-0000-0000-000006010000}"/>
    <cellStyle name="Normal 4 2 4" xfId="91" xr:uid="{00000000-0005-0000-0000-000007010000}"/>
    <cellStyle name="Normal 4 2 5" xfId="158" xr:uid="{00000000-0005-0000-0000-000008010000}"/>
    <cellStyle name="Normal 4 2 6" xfId="225" xr:uid="{00000000-0005-0000-0000-000009010000}"/>
    <cellStyle name="Normal 4 2 7" xfId="291" xr:uid="{00000000-0005-0000-0000-00000A010000}"/>
    <cellStyle name="Normal 4 2 8" xfId="357" xr:uid="{00000000-0005-0000-0000-00000B010000}"/>
    <cellStyle name="Normal 4 3" xfId="45" xr:uid="{00000000-0005-0000-0000-00000C010000}"/>
    <cellStyle name="Normal 4 3 2" xfId="112" xr:uid="{00000000-0005-0000-0000-00000D010000}"/>
    <cellStyle name="Normal 4 3 3" xfId="179" xr:uid="{00000000-0005-0000-0000-00000E010000}"/>
    <cellStyle name="Normal 4 3 4" xfId="246" xr:uid="{00000000-0005-0000-0000-00000F010000}"/>
    <cellStyle name="Normal 4 3 5" xfId="312" xr:uid="{00000000-0005-0000-0000-000010010000}"/>
    <cellStyle name="Normal 4 3 6" xfId="378" xr:uid="{00000000-0005-0000-0000-000011010000}"/>
    <cellStyle name="Normal 4 4" xfId="67" xr:uid="{00000000-0005-0000-0000-000012010000}"/>
    <cellStyle name="Normal 4 4 2" xfId="134" xr:uid="{00000000-0005-0000-0000-000013010000}"/>
    <cellStyle name="Normal 4 4 3" xfId="201" xr:uid="{00000000-0005-0000-0000-000014010000}"/>
    <cellStyle name="Normal 4 4 4" xfId="268" xr:uid="{00000000-0005-0000-0000-000015010000}"/>
    <cellStyle name="Normal 4 4 5" xfId="334" xr:uid="{00000000-0005-0000-0000-000016010000}"/>
    <cellStyle name="Normal 4 4 6" xfId="400" xr:uid="{00000000-0005-0000-0000-000017010000}"/>
    <cellStyle name="Normal 4 5" xfId="90" xr:uid="{00000000-0005-0000-0000-000018010000}"/>
    <cellStyle name="Normal 4 6" xfId="157" xr:uid="{00000000-0005-0000-0000-000019010000}"/>
    <cellStyle name="Normal 4 7" xfId="224" xr:uid="{00000000-0005-0000-0000-00001A010000}"/>
    <cellStyle name="Normal 4 8" xfId="290" xr:uid="{00000000-0005-0000-0000-00001B010000}"/>
    <cellStyle name="Normal 4 9" xfId="356" xr:uid="{00000000-0005-0000-0000-00001C010000}"/>
    <cellStyle name="Normal 5" xfId="22" xr:uid="{00000000-0005-0000-0000-00001D010000}"/>
    <cellStyle name="Normal 5 2" xfId="23" xr:uid="{00000000-0005-0000-0000-00001E010000}"/>
    <cellStyle name="Normal 5 2 2" xfId="48" xr:uid="{00000000-0005-0000-0000-00001F010000}"/>
    <cellStyle name="Normal 5 2 2 2" xfId="115" xr:uid="{00000000-0005-0000-0000-000020010000}"/>
    <cellStyle name="Normal 5 2 2 3" xfId="182" xr:uid="{00000000-0005-0000-0000-000021010000}"/>
    <cellStyle name="Normal 5 2 2 4" xfId="249" xr:uid="{00000000-0005-0000-0000-000022010000}"/>
    <cellStyle name="Normal 5 2 2 5" xfId="315" xr:uid="{00000000-0005-0000-0000-000023010000}"/>
    <cellStyle name="Normal 5 2 2 6" xfId="381" xr:uid="{00000000-0005-0000-0000-000024010000}"/>
    <cellStyle name="Normal 5 2 3" xfId="70" xr:uid="{00000000-0005-0000-0000-000025010000}"/>
    <cellStyle name="Normal 5 2 3 2" xfId="137" xr:uid="{00000000-0005-0000-0000-000026010000}"/>
    <cellStyle name="Normal 5 2 3 3" xfId="204" xr:uid="{00000000-0005-0000-0000-000027010000}"/>
    <cellStyle name="Normal 5 2 3 4" xfId="271" xr:uid="{00000000-0005-0000-0000-000028010000}"/>
    <cellStyle name="Normal 5 2 3 5" xfId="337" xr:uid="{00000000-0005-0000-0000-000029010000}"/>
    <cellStyle name="Normal 5 2 3 6" xfId="403" xr:uid="{00000000-0005-0000-0000-00002A010000}"/>
    <cellStyle name="Normal 5 2 4" xfId="93" xr:uid="{00000000-0005-0000-0000-00002B010000}"/>
    <cellStyle name="Normal 5 2 5" xfId="160" xr:uid="{00000000-0005-0000-0000-00002C010000}"/>
    <cellStyle name="Normal 5 2 6" xfId="227" xr:uid="{00000000-0005-0000-0000-00002D010000}"/>
    <cellStyle name="Normal 5 2 7" xfId="293" xr:uid="{00000000-0005-0000-0000-00002E010000}"/>
    <cellStyle name="Normal 5 2 8" xfId="359" xr:uid="{00000000-0005-0000-0000-00002F010000}"/>
    <cellStyle name="Normal 5 3" xfId="47" xr:uid="{00000000-0005-0000-0000-000030010000}"/>
    <cellStyle name="Normal 5 3 2" xfId="114" xr:uid="{00000000-0005-0000-0000-000031010000}"/>
    <cellStyle name="Normal 5 3 3" xfId="181" xr:uid="{00000000-0005-0000-0000-000032010000}"/>
    <cellStyle name="Normal 5 3 4" xfId="248" xr:uid="{00000000-0005-0000-0000-000033010000}"/>
    <cellStyle name="Normal 5 3 5" xfId="314" xr:uid="{00000000-0005-0000-0000-000034010000}"/>
    <cellStyle name="Normal 5 3 6" xfId="380" xr:uid="{00000000-0005-0000-0000-000035010000}"/>
    <cellStyle name="Normal 5 4" xfId="69" xr:uid="{00000000-0005-0000-0000-000036010000}"/>
    <cellStyle name="Normal 5 4 2" xfId="136" xr:uid="{00000000-0005-0000-0000-000037010000}"/>
    <cellStyle name="Normal 5 4 3" xfId="203" xr:uid="{00000000-0005-0000-0000-000038010000}"/>
    <cellStyle name="Normal 5 4 4" xfId="270" xr:uid="{00000000-0005-0000-0000-000039010000}"/>
    <cellStyle name="Normal 5 4 5" xfId="336" xr:uid="{00000000-0005-0000-0000-00003A010000}"/>
    <cellStyle name="Normal 5 4 6" xfId="402" xr:uid="{00000000-0005-0000-0000-00003B010000}"/>
    <cellStyle name="Normal 5 5" xfId="92" xr:uid="{00000000-0005-0000-0000-00003C010000}"/>
    <cellStyle name="Normal 5 6" xfId="159" xr:uid="{00000000-0005-0000-0000-00003D010000}"/>
    <cellStyle name="Normal 5 7" xfId="226" xr:uid="{00000000-0005-0000-0000-00003E010000}"/>
    <cellStyle name="Normal 5 8" xfId="292" xr:uid="{00000000-0005-0000-0000-00003F010000}"/>
    <cellStyle name="Normal 5 9" xfId="358" xr:uid="{00000000-0005-0000-0000-000040010000}"/>
    <cellStyle name="Normal 6" xfId="24" xr:uid="{00000000-0005-0000-0000-000041010000}"/>
    <cellStyle name="Normal 6 10" xfId="360" xr:uid="{00000000-0005-0000-0000-000042010000}"/>
    <cellStyle name="Normal 6 2" xfId="25" xr:uid="{00000000-0005-0000-0000-000043010000}"/>
    <cellStyle name="Normal 6 3" xfId="26" xr:uid="{00000000-0005-0000-0000-000044010000}"/>
    <cellStyle name="Normal 6 3 2" xfId="50" xr:uid="{00000000-0005-0000-0000-000045010000}"/>
    <cellStyle name="Normal 6 3 2 2" xfId="117" xr:uid="{00000000-0005-0000-0000-000046010000}"/>
    <cellStyle name="Normal 6 3 2 3" xfId="184" xr:uid="{00000000-0005-0000-0000-000047010000}"/>
    <cellStyle name="Normal 6 3 2 4" xfId="251" xr:uid="{00000000-0005-0000-0000-000048010000}"/>
    <cellStyle name="Normal 6 3 2 5" xfId="317" xr:uid="{00000000-0005-0000-0000-000049010000}"/>
    <cellStyle name="Normal 6 3 2 6" xfId="383" xr:uid="{00000000-0005-0000-0000-00004A010000}"/>
    <cellStyle name="Normal 6 3 3" xfId="72" xr:uid="{00000000-0005-0000-0000-00004B010000}"/>
    <cellStyle name="Normal 6 3 3 2" xfId="139" xr:uid="{00000000-0005-0000-0000-00004C010000}"/>
    <cellStyle name="Normal 6 3 3 3" xfId="206" xr:uid="{00000000-0005-0000-0000-00004D010000}"/>
    <cellStyle name="Normal 6 3 3 4" xfId="273" xr:uid="{00000000-0005-0000-0000-00004E010000}"/>
    <cellStyle name="Normal 6 3 3 5" xfId="339" xr:uid="{00000000-0005-0000-0000-00004F010000}"/>
    <cellStyle name="Normal 6 3 3 6" xfId="405" xr:uid="{00000000-0005-0000-0000-000050010000}"/>
    <cellStyle name="Normal 6 3 4" xfId="95" xr:uid="{00000000-0005-0000-0000-000051010000}"/>
    <cellStyle name="Normal 6 3 5" xfId="162" xr:uid="{00000000-0005-0000-0000-000052010000}"/>
    <cellStyle name="Normal 6 3 6" xfId="229" xr:uid="{00000000-0005-0000-0000-000053010000}"/>
    <cellStyle name="Normal 6 3 7" xfId="295" xr:uid="{00000000-0005-0000-0000-000054010000}"/>
    <cellStyle name="Normal 6 3 8" xfId="361" xr:uid="{00000000-0005-0000-0000-000055010000}"/>
    <cellStyle name="Normal 6 4" xfId="49" xr:uid="{00000000-0005-0000-0000-000056010000}"/>
    <cellStyle name="Normal 6 4 2" xfId="116" xr:uid="{00000000-0005-0000-0000-000057010000}"/>
    <cellStyle name="Normal 6 4 3" xfId="183" xr:uid="{00000000-0005-0000-0000-000058010000}"/>
    <cellStyle name="Normal 6 4 4" xfId="250" xr:uid="{00000000-0005-0000-0000-000059010000}"/>
    <cellStyle name="Normal 6 4 5" xfId="316" xr:uid="{00000000-0005-0000-0000-00005A010000}"/>
    <cellStyle name="Normal 6 4 6" xfId="382" xr:uid="{00000000-0005-0000-0000-00005B010000}"/>
    <cellStyle name="Normal 6 5" xfId="71" xr:uid="{00000000-0005-0000-0000-00005C010000}"/>
    <cellStyle name="Normal 6 5 2" xfId="138" xr:uid="{00000000-0005-0000-0000-00005D010000}"/>
    <cellStyle name="Normal 6 5 3" xfId="205" xr:uid="{00000000-0005-0000-0000-00005E010000}"/>
    <cellStyle name="Normal 6 5 4" xfId="272" xr:uid="{00000000-0005-0000-0000-00005F010000}"/>
    <cellStyle name="Normal 6 5 5" xfId="338" xr:uid="{00000000-0005-0000-0000-000060010000}"/>
    <cellStyle name="Normal 6 5 6" xfId="404" xr:uid="{00000000-0005-0000-0000-000061010000}"/>
    <cellStyle name="Normal 6 6" xfId="94" xr:uid="{00000000-0005-0000-0000-000062010000}"/>
    <cellStyle name="Normal 6 7" xfId="161" xr:uid="{00000000-0005-0000-0000-000063010000}"/>
    <cellStyle name="Normal 6 8" xfId="228" xr:uid="{00000000-0005-0000-0000-000064010000}"/>
    <cellStyle name="Normal 6 9" xfId="294" xr:uid="{00000000-0005-0000-0000-000065010000}"/>
    <cellStyle name="Normal 7" xfId="27" xr:uid="{00000000-0005-0000-0000-000066010000}"/>
    <cellStyle name="Normal 8" xfId="28" xr:uid="{00000000-0005-0000-0000-000067010000}"/>
    <cellStyle name="Normal 8 2" xfId="51" xr:uid="{00000000-0005-0000-0000-000068010000}"/>
    <cellStyle name="Normal 8 2 2" xfId="118" xr:uid="{00000000-0005-0000-0000-000069010000}"/>
    <cellStyle name="Normal 8 2 3" xfId="185" xr:uid="{00000000-0005-0000-0000-00006A010000}"/>
    <cellStyle name="Normal 8 2 4" xfId="252" xr:uid="{00000000-0005-0000-0000-00006B010000}"/>
    <cellStyle name="Normal 8 2 5" xfId="318" xr:uid="{00000000-0005-0000-0000-00006C010000}"/>
    <cellStyle name="Normal 8 2 6" xfId="384" xr:uid="{00000000-0005-0000-0000-00006D010000}"/>
    <cellStyle name="Normal 8 3" xfId="73" xr:uid="{00000000-0005-0000-0000-00006E010000}"/>
    <cellStyle name="Normal 8 3 2" xfId="140" xr:uid="{00000000-0005-0000-0000-00006F010000}"/>
    <cellStyle name="Normal 8 3 3" xfId="207" xr:uid="{00000000-0005-0000-0000-000070010000}"/>
    <cellStyle name="Normal 8 3 4" xfId="274" xr:uid="{00000000-0005-0000-0000-000071010000}"/>
    <cellStyle name="Normal 8 3 5" xfId="340" xr:uid="{00000000-0005-0000-0000-000072010000}"/>
    <cellStyle name="Normal 8 3 6" xfId="406" xr:uid="{00000000-0005-0000-0000-000073010000}"/>
    <cellStyle name="Normal 8 4" xfId="96" xr:uid="{00000000-0005-0000-0000-000074010000}"/>
    <cellStyle name="Normal 8 5" xfId="163" xr:uid="{00000000-0005-0000-0000-000075010000}"/>
    <cellStyle name="Normal 8 6" xfId="230" xr:uid="{00000000-0005-0000-0000-000076010000}"/>
    <cellStyle name="Normal 8 7" xfId="296" xr:uid="{00000000-0005-0000-0000-000077010000}"/>
    <cellStyle name="Normal 8 8" xfId="362" xr:uid="{00000000-0005-0000-0000-000078010000}"/>
    <cellStyle name="Normal 9" xfId="29" xr:uid="{00000000-0005-0000-0000-000079010000}"/>
    <cellStyle name="Note 2" xfId="30" xr:uid="{00000000-0005-0000-0000-00007A010000}"/>
    <cellStyle name="Note 2 2" xfId="31" xr:uid="{00000000-0005-0000-0000-00007B010000}"/>
    <cellStyle name="Note 2 2 2" xfId="53" xr:uid="{00000000-0005-0000-0000-00007C010000}"/>
    <cellStyle name="Note 2 2 2 2" xfId="120" xr:uid="{00000000-0005-0000-0000-00007D010000}"/>
    <cellStyle name="Note 2 2 2 3" xfId="187" xr:uid="{00000000-0005-0000-0000-00007E010000}"/>
    <cellStyle name="Note 2 2 2 4" xfId="254" xr:uid="{00000000-0005-0000-0000-00007F010000}"/>
    <cellStyle name="Note 2 2 2 5" xfId="320" xr:uid="{00000000-0005-0000-0000-000080010000}"/>
    <cellStyle name="Note 2 2 2 6" xfId="386" xr:uid="{00000000-0005-0000-0000-000081010000}"/>
    <cellStyle name="Note 2 2 3" xfId="75" xr:uid="{00000000-0005-0000-0000-000082010000}"/>
    <cellStyle name="Note 2 2 3 2" xfId="142" xr:uid="{00000000-0005-0000-0000-000083010000}"/>
    <cellStyle name="Note 2 2 3 3" xfId="209" xr:uid="{00000000-0005-0000-0000-000084010000}"/>
    <cellStyle name="Note 2 2 3 4" xfId="276" xr:uid="{00000000-0005-0000-0000-000085010000}"/>
    <cellStyle name="Note 2 2 3 5" xfId="342" xr:uid="{00000000-0005-0000-0000-000086010000}"/>
    <cellStyle name="Note 2 2 3 6" xfId="408" xr:uid="{00000000-0005-0000-0000-000087010000}"/>
    <cellStyle name="Note 2 2 4" xfId="98" xr:uid="{00000000-0005-0000-0000-000088010000}"/>
    <cellStyle name="Note 2 2 5" xfId="165" xr:uid="{00000000-0005-0000-0000-000089010000}"/>
    <cellStyle name="Note 2 2 6" xfId="232" xr:uid="{00000000-0005-0000-0000-00008A010000}"/>
    <cellStyle name="Note 2 2 7" xfId="298" xr:uid="{00000000-0005-0000-0000-00008B010000}"/>
    <cellStyle name="Note 2 2 8" xfId="364" xr:uid="{00000000-0005-0000-0000-00008C010000}"/>
    <cellStyle name="Note 2 3" xfId="52" xr:uid="{00000000-0005-0000-0000-00008D010000}"/>
    <cellStyle name="Note 2 3 2" xfId="119" xr:uid="{00000000-0005-0000-0000-00008E010000}"/>
    <cellStyle name="Note 2 3 3" xfId="186" xr:uid="{00000000-0005-0000-0000-00008F010000}"/>
    <cellStyle name="Note 2 3 4" xfId="253" xr:uid="{00000000-0005-0000-0000-000090010000}"/>
    <cellStyle name="Note 2 3 5" xfId="319" xr:uid="{00000000-0005-0000-0000-000091010000}"/>
    <cellStyle name="Note 2 3 6" xfId="385" xr:uid="{00000000-0005-0000-0000-000092010000}"/>
    <cellStyle name="Note 2 4" xfId="74" xr:uid="{00000000-0005-0000-0000-000093010000}"/>
    <cellStyle name="Note 2 4 2" xfId="141" xr:uid="{00000000-0005-0000-0000-000094010000}"/>
    <cellStyle name="Note 2 4 3" xfId="208" xr:uid="{00000000-0005-0000-0000-000095010000}"/>
    <cellStyle name="Note 2 4 4" xfId="275" xr:uid="{00000000-0005-0000-0000-000096010000}"/>
    <cellStyle name="Note 2 4 5" xfId="341" xr:uid="{00000000-0005-0000-0000-000097010000}"/>
    <cellStyle name="Note 2 4 6" xfId="407" xr:uid="{00000000-0005-0000-0000-000098010000}"/>
    <cellStyle name="Note 2 5" xfId="97" xr:uid="{00000000-0005-0000-0000-000099010000}"/>
    <cellStyle name="Note 2 6" xfId="164" xr:uid="{00000000-0005-0000-0000-00009A010000}"/>
    <cellStyle name="Note 2 7" xfId="231" xr:uid="{00000000-0005-0000-0000-00009B010000}"/>
    <cellStyle name="Note 2 8" xfId="297" xr:uid="{00000000-0005-0000-0000-00009C010000}"/>
    <cellStyle name="Note 2 9" xfId="363" xr:uid="{00000000-0005-0000-0000-00009D010000}"/>
  </cellStyles>
  <dxfs count="10"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00FFCC"/>
      <color rgb="FFFF5050"/>
      <color rgb="FF0000FF"/>
      <color rgb="FF3399FF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38"/>
  <sheetViews>
    <sheetView tabSelected="1" topLeftCell="B1" workbookViewId="0">
      <selection activeCell="B2" sqref="B2"/>
    </sheetView>
  </sheetViews>
  <sheetFormatPr defaultColWidth="9.140625" defaultRowHeight="15" zeroHeight="1" x14ac:dyDescent="0.25"/>
  <cols>
    <col min="1" max="1" width="9.140625" style="16" hidden="1" customWidth="1"/>
    <col min="2" max="2" width="16.7109375" bestFit="1" customWidth="1"/>
    <col min="3" max="3" width="17.28515625" bestFit="1" customWidth="1"/>
    <col min="4" max="4" width="7.28515625" bestFit="1" customWidth="1"/>
    <col min="5" max="5" width="6.5703125" customWidth="1"/>
    <col min="6" max="6" width="2.140625" customWidth="1"/>
    <col min="7" max="7" width="21.85546875" bestFit="1" customWidth="1"/>
    <col min="8" max="8" width="17.28515625" bestFit="1" customWidth="1"/>
    <col min="9" max="9" width="7.28515625" bestFit="1" customWidth="1"/>
    <col min="10" max="10" width="5.5703125" bestFit="1" customWidth="1"/>
    <col min="11" max="11" width="1.85546875" customWidth="1"/>
    <col min="12" max="12" width="18.7109375" bestFit="1" customWidth="1"/>
    <col min="13" max="13" width="17.28515625" bestFit="1" customWidth="1"/>
    <col min="14" max="14" width="7.28515625" bestFit="1" customWidth="1"/>
    <col min="15" max="15" width="5.5703125" bestFit="1" customWidth="1"/>
    <col min="16" max="16" width="2.140625" customWidth="1"/>
    <col min="17" max="17" width="21.85546875" bestFit="1" customWidth="1"/>
    <col min="18" max="18" width="17.28515625" bestFit="1" customWidth="1"/>
    <col min="19" max="19" width="7.28515625" bestFit="1" customWidth="1"/>
    <col min="20" max="20" width="4.5703125" bestFit="1" customWidth="1"/>
    <col min="21" max="21" width="3.140625" customWidth="1"/>
    <col min="22" max="22" width="17.28515625" bestFit="1" customWidth="1"/>
    <col min="23" max="23" width="15.85546875" bestFit="1" customWidth="1"/>
  </cols>
  <sheetData>
    <row r="1" spans="1:25" ht="15.75" x14ac:dyDescent="0.25">
      <c r="B1" s="33" t="s">
        <v>50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</row>
    <row r="2" spans="1:25" ht="9.75" customHeight="1" x14ac:dyDescent="0.25"/>
    <row r="3" spans="1:25" x14ac:dyDescent="0.25">
      <c r="B3" s="32" t="s">
        <v>14</v>
      </c>
      <c r="C3" s="32"/>
      <c r="D3" s="32"/>
      <c r="E3" s="32"/>
      <c r="F3" s="16"/>
      <c r="G3" s="32" t="s">
        <v>15</v>
      </c>
      <c r="H3" s="32"/>
      <c r="I3" s="32"/>
      <c r="J3" s="32"/>
      <c r="K3" s="16"/>
      <c r="L3" s="32" t="s">
        <v>16</v>
      </c>
      <c r="M3" s="32"/>
      <c r="N3" s="32"/>
      <c r="O3" s="32"/>
      <c r="P3" s="16"/>
      <c r="Q3" s="32" t="s">
        <v>21</v>
      </c>
      <c r="R3" s="32"/>
      <c r="S3" s="32"/>
      <c r="T3" s="32"/>
      <c r="U3" s="5"/>
      <c r="V3" s="32" t="s">
        <v>48</v>
      </c>
      <c r="W3" s="32"/>
      <c r="X3" s="32"/>
      <c r="Y3" s="32"/>
    </row>
    <row r="4" spans="1:25" x14ac:dyDescent="0.25">
      <c r="B4" s="12" t="s">
        <v>17</v>
      </c>
      <c r="C4" s="12" t="s">
        <v>18</v>
      </c>
      <c r="D4" s="12" t="s">
        <v>19</v>
      </c>
      <c r="E4" s="13" t="s">
        <v>12</v>
      </c>
      <c r="F4" s="16"/>
      <c r="G4" s="12" t="s">
        <v>17</v>
      </c>
      <c r="H4" s="12" t="s">
        <v>18</v>
      </c>
      <c r="I4" s="12" t="s">
        <v>19</v>
      </c>
      <c r="J4" s="12" t="s">
        <v>5</v>
      </c>
      <c r="K4" s="16"/>
      <c r="L4" s="12" t="s">
        <v>17</v>
      </c>
      <c r="M4" s="12" t="s">
        <v>18</v>
      </c>
      <c r="N4" s="12" t="s">
        <v>19</v>
      </c>
      <c r="O4" s="12" t="s">
        <v>6</v>
      </c>
      <c r="P4" s="16"/>
      <c r="Q4" s="12" t="s">
        <v>17</v>
      </c>
      <c r="R4" s="12" t="s">
        <v>18</v>
      </c>
      <c r="S4" s="12" t="s">
        <v>19</v>
      </c>
      <c r="T4" s="12" t="s">
        <v>7</v>
      </c>
      <c r="U4" s="5"/>
      <c r="V4" s="12" t="s">
        <v>17</v>
      </c>
      <c r="W4" s="12" t="s">
        <v>18</v>
      </c>
      <c r="X4" s="12" t="s">
        <v>19</v>
      </c>
      <c r="Y4" s="12" t="s">
        <v>45</v>
      </c>
    </row>
    <row r="5" spans="1:25" x14ac:dyDescent="0.25">
      <c r="A5" s="16">
        <v>1</v>
      </c>
      <c r="B5" s="17" t="s">
        <v>80</v>
      </c>
      <c r="C5" s="17" t="s">
        <v>70</v>
      </c>
      <c r="D5" s="17">
        <v>10</v>
      </c>
      <c r="E5" s="21">
        <v>18.8</v>
      </c>
      <c r="F5" s="16"/>
      <c r="G5" s="17" t="s">
        <v>34</v>
      </c>
      <c r="H5" s="17" t="s">
        <v>41</v>
      </c>
      <c r="I5" s="17">
        <v>10</v>
      </c>
      <c r="J5" s="21">
        <v>9.9</v>
      </c>
      <c r="K5" s="16"/>
      <c r="L5" s="17" t="s">
        <v>33</v>
      </c>
      <c r="M5" s="17" t="s">
        <v>41</v>
      </c>
      <c r="N5" s="17">
        <v>10</v>
      </c>
      <c r="O5" s="21">
        <v>3.5</v>
      </c>
      <c r="P5" s="16"/>
      <c r="Q5" s="17" t="s">
        <v>100</v>
      </c>
      <c r="R5" s="17" t="s">
        <v>98</v>
      </c>
      <c r="S5" s="17">
        <v>8</v>
      </c>
      <c r="T5" s="21">
        <v>2.75</v>
      </c>
      <c r="U5" s="5"/>
      <c r="V5" s="17" t="s">
        <v>42</v>
      </c>
      <c r="W5" s="17" t="s">
        <v>41</v>
      </c>
      <c r="X5" s="17">
        <v>10</v>
      </c>
      <c r="Y5" s="21">
        <v>26</v>
      </c>
    </row>
    <row r="6" spans="1:25" x14ac:dyDescent="0.25">
      <c r="A6" s="16">
        <v>2</v>
      </c>
      <c r="B6" s="17" t="s">
        <v>42</v>
      </c>
      <c r="C6" s="17" t="s">
        <v>41</v>
      </c>
      <c r="D6" s="17">
        <v>10</v>
      </c>
      <c r="E6" s="21">
        <v>15.6</v>
      </c>
      <c r="F6" s="16"/>
      <c r="G6" s="17" t="s">
        <v>114</v>
      </c>
      <c r="H6" s="17" t="s">
        <v>62</v>
      </c>
      <c r="I6" s="17">
        <v>8</v>
      </c>
      <c r="J6" s="21">
        <v>9.25</v>
      </c>
      <c r="K6" s="16"/>
      <c r="L6" s="17" t="s">
        <v>101</v>
      </c>
      <c r="M6" s="17" t="s">
        <v>98</v>
      </c>
      <c r="N6" s="17">
        <v>11</v>
      </c>
      <c r="O6" s="21">
        <v>3.1818181818181817</v>
      </c>
      <c r="P6" s="16"/>
      <c r="Q6" s="17" t="s">
        <v>108</v>
      </c>
      <c r="R6" s="17" t="s">
        <v>98</v>
      </c>
      <c r="S6" s="17">
        <v>8</v>
      </c>
      <c r="T6" s="21">
        <v>2.375</v>
      </c>
      <c r="U6" s="5"/>
      <c r="V6" s="17" t="s">
        <v>39</v>
      </c>
      <c r="W6" s="17" t="s">
        <v>41</v>
      </c>
      <c r="X6" s="17">
        <v>10</v>
      </c>
      <c r="Y6" s="21">
        <v>23.7</v>
      </c>
    </row>
    <row r="7" spans="1:25" x14ac:dyDescent="0.25">
      <c r="A7" s="16">
        <v>3</v>
      </c>
      <c r="B7" s="17" t="s">
        <v>39</v>
      </c>
      <c r="C7" s="17" t="s">
        <v>41</v>
      </c>
      <c r="D7" s="17">
        <v>10</v>
      </c>
      <c r="E7" s="21">
        <v>12.4</v>
      </c>
      <c r="F7" s="16"/>
      <c r="G7" s="17" t="s">
        <v>54</v>
      </c>
      <c r="H7" s="17" t="s">
        <v>52</v>
      </c>
      <c r="I7" s="17">
        <v>9</v>
      </c>
      <c r="J7" s="21">
        <v>9.2222222222222214</v>
      </c>
      <c r="K7" s="16"/>
      <c r="L7" s="17" t="s">
        <v>63</v>
      </c>
      <c r="M7" s="17" t="s">
        <v>62</v>
      </c>
      <c r="N7" s="17">
        <v>10</v>
      </c>
      <c r="O7" s="21">
        <v>3.1</v>
      </c>
      <c r="P7" s="16"/>
      <c r="Q7" s="17" t="s">
        <v>53</v>
      </c>
      <c r="R7" s="17" t="s">
        <v>52</v>
      </c>
      <c r="S7" s="17">
        <v>9</v>
      </c>
      <c r="T7" s="21">
        <v>2.3333333333333335</v>
      </c>
      <c r="U7" s="5"/>
      <c r="V7" s="17" t="s">
        <v>80</v>
      </c>
      <c r="W7" s="17" t="s">
        <v>70</v>
      </c>
      <c r="X7" s="17">
        <v>10</v>
      </c>
      <c r="Y7" s="21">
        <v>22.4</v>
      </c>
    </row>
    <row r="8" spans="1:25" x14ac:dyDescent="0.25">
      <c r="A8" s="20">
        <v>4</v>
      </c>
      <c r="B8" s="17" t="s">
        <v>64</v>
      </c>
      <c r="C8" s="17" t="s">
        <v>62</v>
      </c>
      <c r="D8" s="17">
        <v>10</v>
      </c>
      <c r="E8" s="21">
        <v>11</v>
      </c>
      <c r="F8" s="16"/>
      <c r="G8" s="17" t="s">
        <v>93</v>
      </c>
      <c r="H8" s="17" t="s">
        <v>90</v>
      </c>
      <c r="I8" s="17">
        <v>9</v>
      </c>
      <c r="J8" s="21">
        <v>8.8888888888888893</v>
      </c>
      <c r="K8" s="16"/>
      <c r="L8" s="17" t="s">
        <v>57</v>
      </c>
      <c r="M8" s="17" t="s">
        <v>52</v>
      </c>
      <c r="N8" s="17">
        <v>10</v>
      </c>
      <c r="O8" s="21">
        <v>2.8</v>
      </c>
      <c r="P8" s="16"/>
      <c r="Q8" s="17" t="s">
        <v>83</v>
      </c>
      <c r="R8" s="17" t="s">
        <v>81</v>
      </c>
      <c r="S8" s="17">
        <v>7</v>
      </c>
      <c r="T8" s="21">
        <v>2.1428571428571428</v>
      </c>
      <c r="U8" s="5"/>
      <c r="V8" s="17" t="s">
        <v>54</v>
      </c>
      <c r="W8" s="17" t="s">
        <v>52</v>
      </c>
      <c r="X8" s="17">
        <v>9</v>
      </c>
      <c r="Y8" s="21">
        <v>19.666666666666668</v>
      </c>
    </row>
    <row r="9" spans="1:25" x14ac:dyDescent="0.25">
      <c r="A9" s="20">
        <v>5</v>
      </c>
      <c r="B9" s="17" t="s">
        <v>83</v>
      </c>
      <c r="C9" s="17" t="s">
        <v>81</v>
      </c>
      <c r="D9" s="17">
        <v>7</v>
      </c>
      <c r="E9" s="21">
        <v>10.714285714285714</v>
      </c>
      <c r="F9" s="16"/>
      <c r="G9" s="17" t="s">
        <v>42</v>
      </c>
      <c r="H9" s="17" t="s">
        <v>41</v>
      </c>
      <c r="I9" s="17">
        <v>10</v>
      </c>
      <c r="J9" s="21">
        <v>8.6</v>
      </c>
      <c r="K9" s="16"/>
      <c r="L9" s="17" t="s">
        <v>39</v>
      </c>
      <c r="M9" s="17" t="s">
        <v>41</v>
      </c>
      <c r="N9" s="17">
        <v>10</v>
      </c>
      <c r="O9" s="21">
        <v>2.7</v>
      </c>
      <c r="P9" s="16"/>
      <c r="Q9" s="17" t="s">
        <v>64</v>
      </c>
      <c r="R9" s="17" t="s">
        <v>62</v>
      </c>
      <c r="S9" s="17">
        <v>10</v>
      </c>
      <c r="T9" s="21">
        <v>2.1</v>
      </c>
      <c r="U9" s="5"/>
      <c r="V9" s="17" t="s">
        <v>101</v>
      </c>
      <c r="W9" s="17" t="s">
        <v>98</v>
      </c>
      <c r="X9" s="17">
        <v>11</v>
      </c>
      <c r="Y9" s="21">
        <v>17.727272727272727</v>
      </c>
    </row>
    <row r="10" spans="1:25" x14ac:dyDescent="0.25">
      <c r="A10" s="20">
        <v>6</v>
      </c>
      <c r="B10" s="17" t="s">
        <v>101</v>
      </c>
      <c r="C10" s="17" t="s">
        <v>98</v>
      </c>
      <c r="D10" s="17">
        <v>11</v>
      </c>
      <c r="E10" s="21">
        <v>10.636363636363637</v>
      </c>
      <c r="F10" s="16"/>
      <c r="G10" s="17" t="s">
        <v>94</v>
      </c>
      <c r="H10" s="17" t="s">
        <v>90</v>
      </c>
      <c r="I10" s="17">
        <v>10</v>
      </c>
      <c r="J10" s="21">
        <v>8.3000000000000007</v>
      </c>
      <c r="K10" s="16"/>
      <c r="L10" s="17" t="s">
        <v>92</v>
      </c>
      <c r="M10" s="17" t="s">
        <v>90</v>
      </c>
      <c r="N10" s="17">
        <v>10</v>
      </c>
      <c r="O10" s="21">
        <v>2.6</v>
      </c>
      <c r="P10" s="22"/>
      <c r="Q10" s="17" t="s">
        <v>80</v>
      </c>
      <c r="R10" s="17" t="s">
        <v>70</v>
      </c>
      <c r="S10" s="17">
        <v>10</v>
      </c>
      <c r="T10" s="21">
        <v>2.1</v>
      </c>
      <c r="U10" s="5"/>
      <c r="V10" s="17" t="s">
        <v>34</v>
      </c>
      <c r="W10" s="17" t="s">
        <v>41</v>
      </c>
      <c r="X10" s="17">
        <v>10</v>
      </c>
      <c r="Y10" s="21">
        <v>16.5</v>
      </c>
    </row>
    <row r="11" spans="1:25" x14ac:dyDescent="0.25">
      <c r="A11" s="20">
        <v>7</v>
      </c>
      <c r="B11" s="17" t="s">
        <v>61</v>
      </c>
      <c r="C11" s="17" t="s">
        <v>52</v>
      </c>
      <c r="D11" s="17">
        <v>8</v>
      </c>
      <c r="E11" s="21">
        <v>9.625</v>
      </c>
      <c r="F11" s="16"/>
      <c r="G11" s="17" t="s">
        <v>95</v>
      </c>
      <c r="H11" s="17" t="s">
        <v>90</v>
      </c>
      <c r="I11" s="17">
        <v>8</v>
      </c>
      <c r="J11" s="21">
        <v>8.125</v>
      </c>
      <c r="K11" s="16"/>
      <c r="L11" s="17" t="s">
        <v>111</v>
      </c>
      <c r="M11" s="17" t="s">
        <v>52</v>
      </c>
      <c r="N11" s="17">
        <v>6</v>
      </c>
      <c r="O11" s="21">
        <v>2.5</v>
      </c>
      <c r="P11" s="16"/>
      <c r="Q11" s="17" t="s">
        <v>94</v>
      </c>
      <c r="R11" s="17" t="s">
        <v>90</v>
      </c>
      <c r="S11" s="17">
        <v>10</v>
      </c>
      <c r="T11" s="21">
        <v>2</v>
      </c>
      <c r="U11" s="5"/>
      <c r="V11" s="17" t="s">
        <v>114</v>
      </c>
      <c r="W11" s="17" t="s">
        <v>62</v>
      </c>
      <c r="X11" s="17">
        <v>8</v>
      </c>
      <c r="Y11" s="21">
        <v>16.5</v>
      </c>
    </row>
    <row r="12" spans="1:25" x14ac:dyDescent="0.25">
      <c r="A12" s="20">
        <v>8</v>
      </c>
      <c r="B12" s="17" t="s">
        <v>54</v>
      </c>
      <c r="C12" s="17" t="s">
        <v>52</v>
      </c>
      <c r="D12" s="17">
        <v>9</v>
      </c>
      <c r="E12" s="21">
        <v>9.5555555555555554</v>
      </c>
      <c r="F12" s="16"/>
      <c r="G12" s="17" t="s">
        <v>72</v>
      </c>
      <c r="H12" s="17" t="s">
        <v>70</v>
      </c>
      <c r="I12" s="17">
        <v>7</v>
      </c>
      <c r="J12" s="21">
        <v>7.7142857142857144</v>
      </c>
      <c r="K12" s="16"/>
      <c r="L12" s="17" t="s">
        <v>100</v>
      </c>
      <c r="M12" s="17" t="s">
        <v>98</v>
      </c>
      <c r="N12" s="17">
        <v>8</v>
      </c>
      <c r="O12" s="21">
        <v>2.5</v>
      </c>
      <c r="P12" s="22"/>
      <c r="Q12" s="17" t="s">
        <v>33</v>
      </c>
      <c r="R12" s="17" t="s">
        <v>41</v>
      </c>
      <c r="S12" s="17">
        <v>10</v>
      </c>
      <c r="T12" s="21">
        <v>1.8</v>
      </c>
      <c r="U12" s="5"/>
      <c r="V12" s="17" t="s">
        <v>64</v>
      </c>
      <c r="W12" s="17" t="s">
        <v>62</v>
      </c>
      <c r="X12" s="17">
        <v>10</v>
      </c>
      <c r="Y12" s="21">
        <v>15.8</v>
      </c>
    </row>
    <row r="13" spans="1:25" x14ac:dyDescent="0.25">
      <c r="A13" s="20">
        <v>9</v>
      </c>
      <c r="B13" s="17" t="s">
        <v>94</v>
      </c>
      <c r="C13" s="17" t="s">
        <v>90</v>
      </c>
      <c r="D13" s="17">
        <v>10</v>
      </c>
      <c r="E13" s="21">
        <v>8.6999999999999993</v>
      </c>
      <c r="F13" s="16"/>
      <c r="G13" s="17" t="s">
        <v>53</v>
      </c>
      <c r="H13" s="17" t="s">
        <v>52</v>
      </c>
      <c r="I13" s="17">
        <v>9</v>
      </c>
      <c r="J13" s="21">
        <v>7.5555555555555554</v>
      </c>
      <c r="K13" s="16"/>
      <c r="L13" s="17" t="s">
        <v>97</v>
      </c>
      <c r="M13" s="17" t="s">
        <v>90</v>
      </c>
      <c r="N13" s="17">
        <v>9</v>
      </c>
      <c r="O13" s="21">
        <v>2.4444444444444446</v>
      </c>
      <c r="P13" s="22"/>
      <c r="Q13" s="17" t="s">
        <v>40</v>
      </c>
      <c r="R13" s="17" t="s">
        <v>41</v>
      </c>
      <c r="S13" s="17">
        <v>9</v>
      </c>
      <c r="T13" s="21">
        <v>1.7777777777777777</v>
      </c>
      <c r="U13" s="16"/>
      <c r="V13" s="17" t="s">
        <v>94</v>
      </c>
      <c r="W13" s="17" t="s">
        <v>90</v>
      </c>
      <c r="X13" s="17">
        <v>10</v>
      </c>
      <c r="Y13" s="21">
        <v>15.7</v>
      </c>
    </row>
    <row r="14" spans="1:25" x14ac:dyDescent="0.25">
      <c r="A14" s="20">
        <v>10</v>
      </c>
      <c r="B14" s="17" t="s">
        <v>66</v>
      </c>
      <c r="C14" s="17" t="s">
        <v>62</v>
      </c>
      <c r="D14" s="17">
        <v>10</v>
      </c>
      <c r="E14" s="21">
        <v>8.4</v>
      </c>
      <c r="F14" s="16"/>
      <c r="G14" s="17" t="s">
        <v>39</v>
      </c>
      <c r="H14" s="17" t="s">
        <v>41</v>
      </c>
      <c r="I14" s="17">
        <v>10</v>
      </c>
      <c r="J14" s="21">
        <v>7.5</v>
      </c>
      <c r="K14" s="16"/>
      <c r="L14" s="17" t="s">
        <v>83</v>
      </c>
      <c r="M14" s="17" t="s">
        <v>81</v>
      </c>
      <c r="N14" s="17">
        <v>7</v>
      </c>
      <c r="O14" s="21">
        <v>2.2857142857142856</v>
      </c>
      <c r="P14" s="22"/>
      <c r="Q14" s="17" t="s">
        <v>88</v>
      </c>
      <c r="R14" s="17" t="s">
        <v>81</v>
      </c>
      <c r="S14" s="17">
        <v>10</v>
      </c>
      <c r="T14" s="21">
        <v>1.7</v>
      </c>
      <c r="U14" s="5"/>
      <c r="V14" s="17" t="s">
        <v>72</v>
      </c>
      <c r="W14" s="17" t="s">
        <v>70</v>
      </c>
      <c r="X14" s="17">
        <v>7</v>
      </c>
      <c r="Y14" s="21">
        <v>15.142857142857142</v>
      </c>
    </row>
    <row r="15" spans="1:25" s="24" customFormat="1" x14ac:dyDescent="0.25">
      <c r="A15" s="20">
        <v>11</v>
      </c>
      <c r="B15" s="17" t="s">
        <v>91</v>
      </c>
      <c r="C15" s="17" t="s">
        <v>90</v>
      </c>
      <c r="D15" s="17">
        <v>9</v>
      </c>
      <c r="E15" s="21">
        <v>7.7777777777777777</v>
      </c>
      <c r="G15" s="17" t="s">
        <v>102</v>
      </c>
      <c r="H15" s="17" t="s">
        <v>98</v>
      </c>
      <c r="I15" s="17">
        <v>6</v>
      </c>
      <c r="J15" s="21">
        <v>7.166666666666667</v>
      </c>
      <c r="L15" s="17" t="s">
        <v>73</v>
      </c>
      <c r="M15" s="17" t="s">
        <v>70</v>
      </c>
      <c r="N15" s="17">
        <v>7</v>
      </c>
      <c r="O15" s="21">
        <v>2.2857142857142856</v>
      </c>
      <c r="P15" s="22"/>
      <c r="Q15" s="17" t="s">
        <v>92</v>
      </c>
      <c r="R15" s="17" t="s">
        <v>90</v>
      </c>
      <c r="S15" s="17">
        <v>10</v>
      </c>
      <c r="T15" s="21">
        <v>1.7</v>
      </c>
      <c r="V15" s="17" t="s">
        <v>53</v>
      </c>
      <c r="W15" s="17" t="s">
        <v>52</v>
      </c>
      <c r="X15" s="17">
        <v>9</v>
      </c>
      <c r="Y15" s="21">
        <v>14.333333333333334</v>
      </c>
    </row>
    <row r="16" spans="1:25" s="24" customFormat="1" x14ac:dyDescent="0.25">
      <c r="A16" s="20">
        <v>12</v>
      </c>
      <c r="B16" s="17" t="s">
        <v>63</v>
      </c>
      <c r="C16" s="17" t="s">
        <v>62</v>
      </c>
      <c r="D16" s="17">
        <v>10</v>
      </c>
      <c r="E16" s="21">
        <v>7.3</v>
      </c>
      <c r="G16" s="17" t="s">
        <v>119</v>
      </c>
      <c r="H16" s="17" t="s">
        <v>81</v>
      </c>
      <c r="I16" s="17">
        <v>7</v>
      </c>
      <c r="J16" s="21">
        <v>6.1428571428571432</v>
      </c>
      <c r="L16" s="17" t="s">
        <v>67</v>
      </c>
      <c r="M16" s="17" t="s">
        <v>62</v>
      </c>
      <c r="N16" s="17">
        <v>9</v>
      </c>
      <c r="O16" s="21">
        <v>2.1111111111111112</v>
      </c>
      <c r="P16" s="22"/>
      <c r="Q16" s="17" t="s">
        <v>66</v>
      </c>
      <c r="R16" s="17" t="s">
        <v>62</v>
      </c>
      <c r="S16" s="17">
        <v>10</v>
      </c>
      <c r="T16" s="21">
        <v>1.7</v>
      </c>
      <c r="V16" s="17" t="s">
        <v>95</v>
      </c>
      <c r="W16" s="17" t="s">
        <v>90</v>
      </c>
      <c r="X16" s="17">
        <v>8</v>
      </c>
      <c r="Y16" s="21">
        <v>14</v>
      </c>
    </row>
    <row r="17" spans="1:25" s="24" customFormat="1" x14ac:dyDescent="0.25">
      <c r="A17" s="20">
        <v>13</v>
      </c>
      <c r="B17" s="17" t="s">
        <v>114</v>
      </c>
      <c r="C17" s="17" t="s">
        <v>62</v>
      </c>
      <c r="D17" s="17">
        <v>8</v>
      </c>
      <c r="E17" s="21">
        <v>7.25</v>
      </c>
      <c r="G17" s="17" t="s">
        <v>82</v>
      </c>
      <c r="H17" s="17" t="s">
        <v>81</v>
      </c>
      <c r="I17" s="17">
        <v>11</v>
      </c>
      <c r="J17" s="21">
        <v>6.0909090909090908</v>
      </c>
      <c r="L17" s="17" t="s">
        <v>115</v>
      </c>
      <c r="M17" s="17" t="s">
        <v>98</v>
      </c>
      <c r="N17" s="17">
        <v>8</v>
      </c>
      <c r="O17" s="21">
        <v>1.875</v>
      </c>
      <c r="P17" s="22"/>
      <c r="Q17" s="17" t="s">
        <v>39</v>
      </c>
      <c r="R17" s="17" t="s">
        <v>41</v>
      </c>
      <c r="S17" s="17">
        <v>10</v>
      </c>
      <c r="T17" s="21">
        <v>1.6</v>
      </c>
      <c r="V17" s="17" t="s">
        <v>83</v>
      </c>
      <c r="W17" s="17" t="s">
        <v>81</v>
      </c>
      <c r="X17" s="17">
        <v>7</v>
      </c>
      <c r="Y17" s="21">
        <v>13.285714285714286</v>
      </c>
    </row>
    <row r="18" spans="1:25" s="24" customFormat="1" x14ac:dyDescent="0.25">
      <c r="A18" s="20">
        <v>14</v>
      </c>
      <c r="B18" s="17" t="s">
        <v>72</v>
      </c>
      <c r="C18" s="17" t="s">
        <v>70</v>
      </c>
      <c r="D18" s="17">
        <v>7</v>
      </c>
      <c r="E18" s="21">
        <v>7</v>
      </c>
      <c r="G18" s="17" t="s">
        <v>105</v>
      </c>
      <c r="H18" s="17" t="s">
        <v>98</v>
      </c>
      <c r="I18" s="17">
        <v>9</v>
      </c>
      <c r="J18" s="21">
        <v>5.333333333333333</v>
      </c>
      <c r="L18" s="17" t="s">
        <v>103</v>
      </c>
      <c r="M18" s="17" t="s">
        <v>98</v>
      </c>
      <c r="N18" s="17">
        <v>6</v>
      </c>
      <c r="O18" s="21">
        <v>1.8333333333333333</v>
      </c>
      <c r="P18" s="22"/>
      <c r="Q18" s="17" t="s">
        <v>115</v>
      </c>
      <c r="R18" s="17" t="s">
        <v>98</v>
      </c>
      <c r="S18" s="17">
        <v>8</v>
      </c>
      <c r="T18" s="21">
        <v>1.5</v>
      </c>
      <c r="V18" s="17" t="s">
        <v>61</v>
      </c>
      <c r="W18" s="17" t="s">
        <v>52</v>
      </c>
      <c r="X18" s="17">
        <v>8</v>
      </c>
      <c r="Y18" s="21">
        <v>13.25</v>
      </c>
    </row>
    <row r="19" spans="1:25" s="24" customFormat="1" x14ac:dyDescent="0.25">
      <c r="A19" s="20">
        <v>15</v>
      </c>
      <c r="B19" s="17" t="s">
        <v>89</v>
      </c>
      <c r="C19" s="17" t="s">
        <v>81</v>
      </c>
      <c r="D19" s="17">
        <v>9</v>
      </c>
      <c r="E19" s="21">
        <v>6.7777777777777777</v>
      </c>
      <c r="G19" s="17" t="s">
        <v>40</v>
      </c>
      <c r="H19" s="17" t="s">
        <v>41</v>
      </c>
      <c r="I19" s="17">
        <v>9</v>
      </c>
      <c r="J19" s="21">
        <v>5.2222222222222223</v>
      </c>
      <c r="L19" s="17" t="s">
        <v>86</v>
      </c>
      <c r="M19" s="17" t="s">
        <v>81</v>
      </c>
      <c r="N19" s="17">
        <v>8</v>
      </c>
      <c r="O19" s="21">
        <v>1.625</v>
      </c>
      <c r="P19" s="22"/>
      <c r="Q19" s="17" t="s">
        <v>87</v>
      </c>
      <c r="R19" s="17" t="s">
        <v>81</v>
      </c>
      <c r="S19" s="17">
        <v>10</v>
      </c>
      <c r="T19" s="21">
        <v>1.4</v>
      </c>
      <c r="V19" s="17" t="s">
        <v>89</v>
      </c>
      <c r="W19" s="17" t="s">
        <v>81</v>
      </c>
      <c r="X19" s="17">
        <v>9</v>
      </c>
      <c r="Y19" s="21">
        <v>12.888888888888889</v>
      </c>
    </row>
    <row r="20" spans="1:25" s="24" customFormat="1" ht="6.75" customHeight="1" x14ac:dyDescent="0.25">
      <c r="A20" s="20"/>
      <c r="B20" s="19"/>
      <c r="C20" s="19"/>
      <c r="D20" s="19"/>
      <c r="E20" s="27"/>
      <c r="G20" s="19"/>
      <c r="H20" s="19"/>
      <c r="I20" s="19"/>
      <c r="J20" s="27"/>
      <c r="L20" s="19"/>
      <c r="M20" s="19"/>
      <c r="N20" s="19"/>
      <c r="O20" s="27"/>
      <c r="P20" s="22"/>
      <c r="Q20" s="19"/>
      <c r="R20" s="19"/>
      <c r="S20" s="19"/>
      <c r="T20" s="27"/>
    </row>
    <row r="21" spans="1:25" x14ac:dyDescent="0.25">
      <c r="B21" s="32" t="s">
        <v>22</v>
      </c>
      <c r="C21" s="32"/>
      <c r="D21" s="32"/>
      <c r="E21" s="32"/>
      <c r="F21" s="16"/>
      <c r="G21" s="32" t="s">
        <v>23</v>
      </c>
      <c r="H21" s="32"/>
      <c r="I21" s="32"/>
      <c r="J21" s="32"/>
      <c r="K21" s="16"/>
      <c r="L21" s="32" t="s">
        <v>24</v>
      </c>
      <c r="M21" s="32"/>
      <c r="N21" s="32"/>
      <c r="O21" s="32"/>
      <c r="P21" s="16"/>
      <c r="Q21" s="32" t="s">
        <v>25</v>
      </c>
      <c r="R21" s="32"/>
      <c r="S21" s="32"/>
      <c r="T21" s="32"/>
      <c r="U21" s="5"/>
    </row>
    <row r="22" spans="1:25" x14ac:dyDescent="0.25">
      <c r="B22" s="12" t="s">
        <v>17</v>
      </c>
      <c r="C22" s="12" t="s">
        <v>18</v>
      </c>
      <c r="D22" s="12" t="s">
        <v>19</v>
      </c>
      <c r="E22" s="12" t="s">
        <v>8</v>
      </c>
      <c r="F22" s="16"/>
      <c r="G22" s="12" t="s">
        <v>17</v>
      </c>
      <c r="H22" s="12" t="s">
        <v>18</v>
      </c>
      <c r="I22" s="12" t="s">
        <v>19</v>
      </c>
      <c r="J22" s="12" t="s">
        <v>9</v>
      </c>
      <c r="K22" s="16"/>
      <c r="L22" s="12" t="s">
        <v>17</v>
      </c>
      <c r="M22" s="12" t="s">
        <v>18</v>
      </c>
      <c r="N22" s="12" t="s">
        <v>19</v>
      </c>
      <c r="O22" s="12" t="s">
        <v>3</v>
      </c>
      <c r="P22" s="16"/>
      <c r="Q22" s="12" t="s">
        <v>17</v>
      </c>
      <c r="R22" s="12" t="s">
        <v>18</v>
      </c>
      <c r="S22" s="12" t="s">
        <v>19</v>
      </c>
      <c r="T22" s="12" t="s">
        <v>4</v>
      </c>
      <c r="U22" s="5"/>
    </row>
    <row r="23" spans="1:25" x14ac:dyDescent="0.25">
      <c r="A23" s="16">
        <v>1</v>
      </c>
      <c r="B23" s="17" t="s">
        <v>54</v>
      </c>
      <c r="C23" s="17" t="s">
        <v>52</v>
      </c>
      <c r="D23" s="17">
        <v>9</v>
      </c>
      <c r="E23" s="21">
        <v>1.3333333333333333</v>
      </c>
      <c r="F23" s="15"/>
      <c r="G23" s="17" t="s">
        <v>66</v>
      </c>
      <c r="H23" s="17" t="s">
        <v>62</v>
      </c>
      <c r="I23" s="17">
        <v>10</v>
      </c>
      <c r="J23" s="21">
        <v>3</v>
      </c>
      <c r="K23" s="15"/>
      <c r="L23" s="17" t="s">
        <v>39</v>
      </c>
      <c r="M23" s="17" t="s">
        <v>41</v>
      </c>
      <c r="N23" s="17">
        <v>10</v>
      </c>
      <c r="O23" s="21">
        <v>3.3</v>
      </c>
      <c r="P23" s="16"/>
      <c r="Q23" s="17" t="s">
        <v>80</v>
      </c>
      <c r="R23" s="17" t="s">
        <v>70</v>
      </c>
      <c r="S23" s="17">
        <v>10</v>
      </c>
      <c r="T23" s="21">
        <v>5.3</v>
      </c>
      <c r="U23" s="5"/>
    </row>
    <row r="24" spans="1:25" x14ac:dyDescent="0.25">
      <c r="A24" s="16">
        <v>2</v>
      </c>
      <c r="B24" s="17" t="s">
        <v>111</v>
      </c>
      <c r="C24" s="17" t="s">
        <v>52</v>
      </c>
      <c r="D24" s="17">
        <v>6</v>
      </c>
      <c r="E24" s="21">
        <v>1.3333333333333333</v>
      </c>
      <c r="F24" s="15"/>
      <c r="G24" s="17" t="s">
        <v>83</v>
      </c>
      <c r="H24" s="17" t="s">
        <v>81</v>
      </c>
      <c r="I24" s="17">
        <v>7</v>
      </c>
      <c r="J24" s="21">
        <v>2.7142857142857144</v>
      </c>
      <c r="K24" s="16"/>
      <c r="L24" s="17" t="s">
        <v>83</v>
      </c>
      <c r="M24" s="17" t="s">
        <v>81</v>
      </c>
      <c r="N24" s="17">
        <v>7</v>
      </c>
      <c r="O24" s="21">
        <v>2.1428571428571428</v>
      </c>
      <c r="P24" s="16"/>
      <c r="Q24" s="17" t="s">
        <v>85</v>
      </c>
      <c r="R24" s="17" t="s">
        <v>81</v>
      </c>
      <c r="S24" s="17">
        <v>11</v>
      </c>
      <c r="T24" s="21">
        <v>1.8181818181818181</v>
      </c>
      <c r="U24" s="5"/>
    </row>
    <row r="25" spans="1:25" x14ac:dyDescent="0.25">
      <c r="A25" s="16">
        <v>3</v>
      </c>
      <c r="B25" s="17" t="s">
        <v>39</v>
      </c>
      <c r="C25" s="17" t="s">
        <v>41</v>
      </c>
      <c r="D25" s="17">
        <v>10</v>
      </c>
      <c r="E25" s="21">
        <v>1.1000000000000001</v>
      </c>
      <c r="F25" s="15"/>
      <c r="G25" s="17" t="s">
        <v>63</v>
      </c>
      <c r="H25" s="17" t="s">
        <v>62</v>
      </c>
      <c r="I25" s="17">
        <v>10</v>
      </c>
      <c r="J25" s="21">
        <v>2.4</v>
      </c>
      <c r="K25" s="16"/>
      <c r="L25" s="17" t="s">
        <v>42</v>
      </c>
      <c r="M25" s="17" t="s">
        <v>41</v>
      </c>
      <c r="N25" s="17">
        <v>10</v>
      </c>
      <c r="O25" s="21">
        <v>1.8</v>
      </c>
      <c r="P25" s="16"/>
      <c r="Q25" s="17" t="s">
        <v>42</v>
      </c>
      <c r="R25" s="17" t="s">
        <v>41</v>
      </c>
      <c r="S25" s="17">
        <v>10</v>
      </c>
      <c r="T25" s="21">
        <v>1.8</v>
      </c>
      <c r="U25" s="16"/>
    </row>
    <row r="26" spans="1:25" x14ac:dyDescent="0.25">
      <c r="A26" s="20">
        <v>4</v>
      </c>
      <c r="B26" s="17" t="s">
        <v>34</v>
      </c>
      <c r="C26" s="17" t="s">
        <v>41</v>
      </c>
      <c r="D26" s="17">
        <v>10</v>
      </c>
      <c r="E26" s="21">
        <v>1</v>
      </c>
      <c r="F26" s="15"/>
      <c r="G26" s="17" t="s">
        <v>96</v>
      </c>
      <c r="H26" s="17" t="s">
        <v>90</v>
      </c>
      <c r="I26" s="17">
        <v>9</v>
      </c>
      <c r="J26" s="21">
        <v>2.3333333333333335</v>
      </c>
      <c r="K26" s="16"/>
      <c r="L26" s="17" t="s">
        <v>97</v>
      </c>
      <c r="M26" s="17" t="s">
        <v>90</v>
      </c>
      <c r="N26" s="17">
        <v>9</v>
      </c>
      <c r="O26" s="21">
        <v>1.6666666666666667</v>
      </c>
      <c r="P26" s="16"/>
      <c r="Q26" s="17" t="s">
        <v>91</v>
      </c>
      <c r="R26" s="17" t="s">
        <v>90</v>
      </c>
      <c r="S26" s="17">
        <v>9</v>
      </c>
      <c r="T26" s="21">
        <v>1.6666666666666667</v>
      </c>
      <c r="U26" s="16"/>
    </row>
    <row r="27" spans="1:25" x14ac:dyDescent="0.25">
      <c r="A27" s="20">
        <v>5</v>
      </c>
      <c r="B27" s="17" t="s">
        <v>82</v>
      </c>
      <c r="C27" s="17" t="s">
        <v>81</v>
      </c>
      <c r="D27" s="17">
        <v>11</v>
      </c>
      <c r="E27" s="21">
        <v>0.90909090909090906</v>
      </c>
      <c r="F27" s="15"/>
      <c r="G27" s="17" t="s">
        <v>80</v>
      </c>
      <c r="H27" s="17" t="s">
        <v>70</v>
      </c>
      <c r="I27" s="17">
        <v>10</v>
      </c>
      <c r="J27" s="21">
        <v>2.2000000000000002</v>
      </c>
      <c r="K27" s="16"/>
      <c r="L27" s="17" t="s">
        <v>91</v>
      </c>
      <c r="M27" s="17" t="s">
        <v>90</v>
      </c>
      <c r="N27" s="17">
        <v>9</v>
      </c>
      <c r="O27" s="21">
        <v>1.4444444444444444</v>
      </c>
      <c r="P27" s="16"/>
      <c r="Q27" s="17" t="s">
        <v>72</v>
      </c>
      <c r="R27" s="17" t="s">
        <v>70</v>
      </c>
      <c r="S27" s="17">
        <v>7</v>
      </c>
      <c r="T27" s="21">
        <v>1.5714285714285714</v>
      </c>
      <c r="U27" s="16"/>
    </row>
    <row r="28" spans="1:25" x14ac:dyDescent="0.25">
      <c r="A28" s="20">
        <v>6</v>
      </c>
      <c r="B28" s="17" t="s">
        <v>53</v>
      </c>
      <c r="C28" s="17" t="s">
        <v>52</v>
      </c>
      <c r="D28" s="17">
        <v>9</v>
      </c>
      <c r="E28" s="21">
        <v>0.77777777777777779</v>
      </c>
      <c r="F28" s="16"/>
      <c r="G28" s="17" t="s">
        <v>111</v>
      </c>
      <c r="H28" s="17" t="s">
        <v>52</v>
      </c>
      <c r="I28" s="17">
        <v>6</v>
      </c>
      <c r="J28" s="21">
        <v>2.1666666666666665</v>
      </c>
      <c r="K28" s="16"/>
      <c r="L28" s="17" t="s">
        <v>55</v>
      </c>
      <c r="M28" s="17" t="s">
        <v>52</v>
      </c>
      <c r="N28" s="17">
        <v>10</v>
      </c>
      <c r="O28" s="21">
        <v>1.2</v>
      </c>
      <c r="P28" s="16"/>
      <c r="Q28" s="17" t="s">
        <v>66</v>
      </c>
      <c r="R28" s="17" t="s">
        <v>62</v>
      </c>
      <c r="S28" s="17">
        <v>10</v>
      </c>
      <c r="T28" s="21">
        <v>1.3</v>
      </c>
      <c r="U28" s="16"/>
    </row>
    <row r="29" spans="1:25" x14ac:dyDescent="0.25">
      <c r="A29" s="20">
        <v>7</v>
      </c>
      <c r="B29" s="17" t="s">
        <v>93</v>
      </c>
      <c r="C29" s="17" t="s">
        <v>90</v>
      </c>
      <c r="D29" s="17">
        <v>9</v>
      </c>
      <c r="E29" s="21">
        <v>0.66666666666666663</v>
      </c>
      <c r="F29" s="15"/>
      <c r="G29" s="17" t="s">
        <v>55</v>
      </c>
      <c r="H29" s="17" t="s">
        <v>52</v>
      </c>
      <c r="I29" s="17">
        <v>10</v>
      </c>
      <c r="J29" s="21">
        <v>2.1</v>
      </c>
      <c r="K29" s="16"/>
      <c r="L29" s="17" t="s">
        <v>64</v>
      </c>
      <c r="M29" s="17" t="s">
        <v>62</v>
      </c>
      <c r="N29" s="17">
        <v>10</v>
      </c>
      <c r="O29" s="21">
        <v>1.1000000000000001</v>
      </c>
      <c r="P29" s="16"/>
      <c r="Q29" s="17" t="s">
        <v>40</v>
      </c>
      <c r="R29" s="17" t="s">
        <v>41</v>
      </c>
      <c r="S29" s="17">
        <v>9</v>
      </c>
      <c r="T29" s="21">
        <v>1.2222222222222223</v>
      </c>
      <c r="U29" s="16"/>
    </row>
    <row r="30" spans="1:25" x14ac:dyDescent="0.25">
      <c r="A30" s="20">
        <v>8</v>
      </c>
      <c r="B30" s="17" t="s">
        <v>94</v>
      </c>
      <c r="C30" s="17" t="s">
        <v>90</v>
      </c>
      <c r="D30" s="17">
        <v>10</v>
      </c>
      <c r="E30" s="21">
        <v>0.6</v>
      </c>
      <c r="F30" s="15"/>
      <c r="G30" s="17" t="s">
        <v>94</v>
      </c>
      <c r="H30" s="17" t="s">
        <v>90</v>
      </c>
      <c r="I30" s="17">
        <v>10</v>
      </c>
      <c r="J30" s="21">
        <v>2.1</v>
      </c>
      <c r="K30" s="16"/>
      <c r="L30" s="17" t="s">
        <v>66</v>
      </c>
      <c r="M30" s="17" t="s">
        <v>62</v>
      </c>
      <c r="N30" s="17">
        <v>10</v>
      </c>
      <c r="O30" s="21">
        <v>1.1000000000000001</v>
      </c>
      <c r="P30" s="16"/>
      <c r="Q30" s="17" t="s">
        <v>63</v>
      </c>
      <c r="R30" s="17" t="s">
        <v>62</v>
      </c>
      <c r="S30" s="17">
        <v>10</v>
      </c>
      <c r="T30" s="21">
        <v>1.2</v>
      </c>
      <c r="U30" s="16"/>
    </row>
    <row r="31" spans="1:25" x14ac:dyDescent="0.25">
      <c r="A31" s="20">
        <v>9</v>
      </c>
      <c r="B31" s="17" t="s">
        <v>119</v>
      </c>
      <c r="C31" s="17" t="s">
        <v>81</v>
      </c>
      <c r="D31" s="17">
        <v>7</v>
      </c>
      <c r="E31" s="21">
        <v>0.5714285714285714</v>
      </c>
      <c r="F31" s="15"/>
      <c r="G31" s="17" t="s">
        <v>119</v>
      </c>
      <c r="H31" s="17" t="s">
        <v>81</v>
      </c>
      <c r="I31" s="17">
        <v>7</v>
      </c>
      <c r="J31" s="21">
        <v>2</v>
      </c>
      <c r="K31" s="16"/>
      <c r="L31" s="17" t="s">
        <v>80</v>
      </c>
      <c r="M31" s="17" t="s">
        <v>70</v>
      </c>
      <c r="N31" s="17">
        <v>10</v>
      </c>
      <c r="O31" s="21">
        <v>1.1000000000000001</v>
      </c>
      <c r="P31" s="16"/>
      <c r="Q31" s="17" t="s">
        <v>103</v>
      </c>
      <c r="R31" s="17" t="s">
        <v>98</v>
      </c>
      <c r="S31" s="17">
        <v>6</v>
      </c>
      <c r="T31" s="21">
        <v>1.1666666666666667</v>
      </c>
      <c r="U31" s="16"/>
    </row>
    <row r="32" spans="1:25" x14ac:dyDescent="0.25">
      <c r="A32" s="20">
        <v>10</v>
      </c>
      <c r="B32" s="17" t="s">
        <v>42</v>
      </c>
      <c r="C32" s="17" t="s">
        <v>41</v>
      </c>
      <c r="D32" s="17">
        <v>10</v>
      </c>
      <c r="E32" s="21">
        <v>0.5</v>
      </c>
      <c r="F32" s="15"/>
      <c r="G32" s="17" t="s">
        <v>65</v>
      </c>
      <c r="H32" s="17" t="s">
        <v>62</v>
      </c>
      <c r="I32" s="17">
        <v>8</v>
      </c>
      <c r="J32" s="21">
        <v>2</v>
      </c>
      <c r="K32" s="16"/>
      <c r="L32" s="17" t="s">
        <v>88</v>
      </c>
      <c r="M32" s="17" t="s">
        <v>81</v>
      </c>
      <c r="N32" s="17">
        <v>10</v>
      </c>
      <c r="O32" s="21">
        <v>0.9</v>
      </c>
      <c r="P32" s="16"/>
      <c r="Q32" s="17" t="s">
        <v>95</v>
      </c>
      <c r="R32" s="17" t="s">
        <v>90</v>
      </c>
      <c r="S32" s="17">
        <v>8</v>
      </c>
      <c r="T32" s="21">
        <v>1.125</v>
      </c>
      <c r="U32" s="16"/>
    </row>
    <row r="33" spans="1:21" x14ac:dyDescent="0.25">
      <c r="A33" s="20">
        <v>11</v>
      </c>
      <c r="B33" s="17" t="s">
        <v>66</v>
      </c>
      <c r="C33" s="17" t="s">
        <v>62</v>
      </c>
      <c r="D33" s="17">
        <v>10</v>
      </c>
      <c r="E33" s="21">
        <v>0.5</v>
      </c>
      <c r="G33" s="17" t="s">
        <v>67</v>
      </c>
      <c r="H33" s="17" t="s">
        <v>62</v>
      </c>
      <c r="I33" s="17">
        <v>9</v>
      </c>
      <c r="J33" s="21">
        <v>2</v>
      </c>
      <c r="L33" s="17" t="s">
        <v>63</v>
      </c>
      <c r="M33" s="17" t="s">
        <v>62</v>
      </c>
      <c r="N33" s="17">
        <v>10</v>
      </c>
      <c r="O33" s="21">
        <v>0.7</v>
      </c>
      <c r="Q33" s="17" t="s">
        <v>115</v>
      </c>
      <c r="R33" s="17" t="s">
        <v>98</v>
      </c>
      <c r="S33" s="17">
        <v>8</v>
      </c>
      <c r="T33" s="21">
        <v>1.125</v>
      </c>
      <c r="U33" s="16"/>
    </row>
    <row r="34" spans="1:21" x14ac:dyDescent="0.25">
      <c r="A34" s="20">
        <v>12</v>
      </c>
      <c r="B34" s="17" t="s">
        <v>80</v>
      </c>
      <c r="C34" s="17" t="s">
        <v>70</v>
      </c>
      <c r="D34" s="17">
        <v>10</v>
      </c>
      <c r="E34" s="21">
        <v>0.5</v>
      </c>
      <c r="G34" s="17" t="s">
        <v>93</v>
      </c>
      <c r="H34" s="17" t="s">
        <v>90</v>
      </c>
      <c r="I34" s="17">
        <v>9</v>
      </c>
      <c r="J34" s="21">
        <v>1.8888888888888888</v>
      </c>
      <c r="L34" s="17" t="s">
        <v>54</v>
      </c>
      <c r="M34" s="17" t="s">
        <v>52</v>
      </c>
      <c r="N34" s="17">
        <v>9</v>
      </c>
      <c r="O34" s="21">
        <v>0.66666666666666663</v>
      </c>
      <c r="Q34" s="17" t="s">
        <v>54</v>
      </c>
      <c r="R34" s="17" t="s">
        <v>52</v>
      </c>
      <c r="S34" s="17">
        <v>9</v>
      </c>
      <c r="T34" s="21">
        <v>1.1111111111111112</v>
      </c>
    </row>
    <row r="35" spans="1:21" x14ac:dyDescent="0.25">
      <c r="A35" s="20">
        <v>13</v>
      </c>
      <c r="B35" s="17" t="s">
        <v>100</v>
      </c>
      <c r="C35" s="17" t="s">
        <v>98</v>
      </c>
      <c r="D35" s="17">
        <v>8</v>
      </c>
      <c r="E35" s="21">
        <v>0.5</v>
      </c>
      <c r="G35" s="17" t="s">
        <v>78</v>
      </c>
      <c r="H35" s="17" t="s">
        <v>70</v>
      </c>
      <c r="I35" s="17">
        <v>8</v>
      </c>
      <c r="J35" s="21">
        <v>1.875</v>
      </c>
      <c r="L35" s="17" t="s">
        <v>61</v>
      </c>
      <c r="M35" s="17" t="s">
        <v>52</v>
      </c>
      <c r="N35" s="17">
        <v>8</v>
      </c>
      <c r="O35" s="21">
        <v>0.625</v>
      </c>
      <c r="Q35" s="17" t="s">
        <v>101</v>
      </c>
      <c r="R35" s="17" t="s">
        <v>98</v>
      </c>
      <c r="S35" s="17">
        <v>11</v>
      </c>
      <c r="T35" s="21">
        <v>0.90909090909090906</v>
      </c>
    </row>
    <row r="36" spans="1:21" x14ac:dyDescent="0.25">
      <c r="A36" s="20">
        <v>14</v>
      </c>
      <c r="B36" s="17" t="s">
        <v>106</v>
      </c>
      <c r="C36" s="17" t="s">
        <v>98</v>
      </c>
      <c r="D36" s="17">
        <v>9</v>
      </c>
      <c r="E36" s="21">
        <v>0.44444444444444442</v>
      </c>
      <c r="G36" s="17" t="s">
        <v>73</v>
      </c>
      <c r="H36" s="17" t="s">
        <v>70</v>
      </c>
      <c r="I36" s="17">
        <v>7</v>
      </c>
      <c r="J36" s="21">
        <v>1.8571428571428572</v>
      </c>
      <c r="L36" s="17" t="s">
        <v>114</v>
      </c>
      <c r="M36" s="17" t="s">
        <v>62</v>
      </c>
      <c r="N36" s="17">
        <v>8</v>
      </c>
      <c r="O36" s="21">
        <v>0.625</v>
      </c>
      <c r="Q36" s="17" t="s">
        <v>34</v>
      </c>
      <c r="R36" s="17" t="s">
        <v>41</v>
      </c>
      <c r="S36" s="17">
        <v>10</v>
      </c>
      <c r="T36" s="21">
        <v>0.9</v>
      </c>
    </row>
    <row r="37" spans="1:21" x14ac:dyDescent="0.25">
      <c r="A37" s="20">
        <v>15</v>
      </c>
      <c r="B37" s="17" t="s">
        <v>83</v>
      </c>
      <c r="C37" s="17" t="s">
        <v>81</v>
      </c>
      <c r="D37" s="17">
        <v>7</v>
      </c>
      <c r="E37" s="21">
        <v>0.42857142857142855</v>
      </c>
      <c r="G37" s="17" t="s">
        <v>103</v>
      </c>
      <c r="H37" s="17" t="s">
        <v>98</v>
      </c>
      <c r="I37" s="17">
        <v>6</v>
      </c>
      <c r="J37" s="21">
        <v>1.8333333333333333</v>
      </c>
      <c r="L37" s="17" t="s">
        <v>89</v>
      </c>
      <c r="M37" s="17" t="s">
        <v>81</v>
      </c>
      <c r="N37" s="17">
        <v>9</v>
      </c>
      <c r="O37" s="21">
        <v>0.55555555555555558</v>
      </c>
      <c r="Q37" s="17" t="s">
        <v>89</v>
      </c>
      <c r="R37" s="17" t="s">
        <v>81</v>
      </c>
      <c r="S37" s="17">
        <v>9</v>
      </c>
      <c r="T37" s="21">
        <v>0.88888888888888884</v>
      </c>
    </row>
    <row r="38" spans="1:21" x14ac:dyDescent="0.25"/>
  </sheetData>
  <mergeCells count="10">
    <mergeCell ref="V3:Y3"/>
    <mergeCell ref="B1:Y1"/>
    <mergeCell ref="Q3:T3"/>
    <mergeCell ref="Q21:T21"/>
    <mergeCell ref="B3:E3"/>
    <mergeCell ref="G3:J3"/>
    <mergeCell ref="L3:O3"/>
    <mergeCell ref="B21:E21"/>
    <mergeCell ref="G21:J21"/>
    <mergeCell ref="L21:O2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91"/>
  <sheetViews>
    <sheetView workbookViewId="0">
      <selection activeCell="A2" sqref="A2:D86"/>
    </sheetView>
  </sheetViews>
  <sheetFormatPr defaultRowHeight="15" x14ac:dyDescent="0.25"/>
  <cols>
    <col min="1" max="1" width="21.85546875" bestFit="1" customWidth="1"/>
    <col min="2" max="2" width="7.28515625" customWidth="1"/>
    <col min="3" max="3" width="5.7109375" customWidth="1"/>
    <col min="4" max="4" width="11.7109375" bestFit="1" customWidth="1"/>
  </cols>
  <sheetData>
    <row r="1" spans="1:4" x14ac:dyDescent="0.25">
      <c r="B1" s="26">
        <v>1</v>
      </c>
      <c r="C1" s="26" t="s">
        <v>35</v>
      </c>
      <c r="D1" s="26" t="s">
        <v>36</v>
      </c>
    </row>
    <row r="2" spans="1:4" x14ac:dyDescent="0.25">
      <c r="A2" s="14" t="s">
        <v>52</v>
      </c>
      <c r="B2" s="25">
        <v>67</v>
      </c>
      <c r="C2" s="25"/>
      <c r="D2" s="25">
        <v>67</v>
      </c>
    </row>
    <row r="3" spans="1:4" x14ac:dyDescent="0.25">
      <c r="A3" s="6" t="s">
        <v>53</v>
      </c>
      <c r="B3" s="7">
        <v>9</v>
      </c>
      <c r="C3" s="7"/>
      <c r="D3" s="7">
        <v>9</v>
      </c>
    </row>
    <row r="4" spans="1:4" x14ac:dyDescent="0.25">
      <c r="A4" s="6" t="s">
        <v>54</v>
      </c>
      <c r="B4" s="7">
        <v>9</v>
      </c>
      <c r="C4" s="7"/>
      <c r="D4" s="7">
        <v>9</v>
      </c>
    </row>
    <row r="5" spans="1:4" x14ac:dyDescent="0.25">
      <c r="A5" s="6" t="s">
        <v>111</v>
      </c>
      <c r="B5" s="7">
        <v>6</v>
      </c>
      <c r="C5" s="7"/>
      <c r="D5" s="7">
        <v>6</v>
      </c>
    </row>
    <row r="6" spans="1:4" x14ac:dyDescent="0.25">
      <c r="A6" s="6" t="s">
        <v>116</v>
      </c>
      <c r="B6" s="7">
        <v>1</v>
      </c>
      <c r="C6" s="7"/>
      <c r="D6" s="7">
        <v>1</v>
      </c>
    </row>
    <row r="7" spans="1:4" x14ac:dyDescent="0.25">
      <c r="A7" s="6" t="s">
        <v>112</v>
      </c>
      <c r="B7" s="7">
        <v>1</v>
      </c>
      <c r="C7" s="7"/>
      <c r="D7" s="7">
        <v>1</v>
      </c>
    </row>
    <row r="8" spans="1:4" x14ac:dyDescent="0.25">
      <c r="A8" s="6" t="s">
        <v>55</v>
      </c>
      <c r="B8" s="7">
        <v>10</v>
      </c>
      <c r="C8" s="7"/>
      <c r="D8" s="7">
        <v>10</v>
      </c>
    </row>
    <row r="9" spans="1:4" x14ac:dyDescent="0.25">
      <c r="A9" s="6" t="s">
        <v>56</v>
      </c>
      <c r="B9" s="7">
        <v>1</v>
      </c>
      <c r="C9" s="7"/>
      <c r="D9" s="7">
        <v>1</v>
      </c>
    </row>
    <row r="10" spans="1:4" x14ac:dyDescent="0.25">
      <c r="A10" s="6" t="s">
        <v>57</v>
      </c>
      <c r="B10" s="7">
        <v>10</v>
      </c>
      <c r="C10" s="7"/>
      <c r="D10" s="7">
        <v>10</v>
      </c>
    </row>
    <row r="11" spans="1:4" x14ac:dyDescent="0.25">
      <c r="A11" s="6" t="s">
        <v>58</v>
      </c>
      <c r="B11" s="7">
        <v>3</v>
      </c>
      <c r="C11" s="7"/>
      <c r="D11" s="7">
        <v>3</v>
      </c>
    </row>
    <row r="12" spans="1:4" x14ac:dyDescent="0.25">
      <c r="A12" s="6" t="s">
        <v>59</v>
      </c>
      <c r="B12" s="7">
        <v>1</v>
      </c>
      <c r="C12" s="7"/>
      <c r="D12" s="7">
        <v>1</v>
      </c>
    </row>
    <row r="13" spans="1:4" x14ac:dyDescent="0.25">
      <c r="A13" s="6" t="s">
        <v>60</v>
      </c>
      <c r="B13" s="7">
        <v>3</v>
      </c>
      <c r="C13" s="7"/>
      <c r="D13" s="7">
        <v>3</v>
      </c>
    </row>
    <row r="14" spans="1:4" x14ac:dyDescent="0.25">
      <c r="A14" s="6" t="s">
        <v>61</v>
      </c>
      <c r="B14" s="7">
        <v>8</v>
      </c>
      <c r="C14" s="7"/>
      <c r="D14" s="7">
        <v>8</v>
      </c>
    </row>
    <row r="15" spans="1:4" x14ac:dyDescent="0.25">
      <c r="A15" s="14" t="s">
        <v>113</v>
      </c>
      <c r="B15" s="25">
        <v>1</v>
      </c>
      <c r="C15" s="25"/>
      <c r="D15" s="25">
        <v>1</v>
      </c>
    </row>
    <row r="16" spans="1:4" x14ac:dyDescent="0.25">
      <c r="A16" s="6" t="s">
        <v>121</v>
      </c>
      <c r="B16" s="7">
        <v>3</v>
      </c>
      <c r="C16" s="7"/>
      <c r="D16" s="7">
        <v>3</v>
      </c>
    </row>
    <row r="17" spans="1:4" x14ac:dyDescent="0.25">
      <c r="A17" s="6" t="s">
        <v>123</v>
      </c>
      <c r="B17" s="7">
        <v>1</v>
      </c>
      <c r="C17" s="7"/>
      <c r="D17" s="7">
        <v>1</v>
      </c>
    </row>
    <row r="18" spans="1:4" x14ac:dyDescent="0.25">
      <c r="A18" s="6" t="s">
        <v>62</v>
      </c>
      <c r="B18" s="7">
        <v>61</v>
      </c>
      <c r="C18" s="7"/>
      <c r="D18" s="7">
        <v>61</v>
      </c>
    </row>
    <row r="19" spans="1:4" x14ac:dyDescent="0.25">
      <c r="A19" s="6" t="s">
        <v>63</v>
      </c>
      <c r="B19" s="7">
        <v>10</v>
      </c>
      <c r="C19" s="7"/>
      <c r="D19" s="7">
        <v>10</v>
      </c>
    </row>
    <row r="20" spans="1:4" x14ac:dyDescent="0.25">
      <c r="A20" s="6" t="s">
        <v>64</v>
      </c>
      <c r="B20" s="7">
        <v>10</v>
      </c>
      <c r="C20" s="7"/>
      <c r="D20" s="7">
        <v>10</v>
      </c>
    </row>
    <row r="21" spans="1:4" x14ac:dyDescent="0.25">
      <c r="A21" s="6" t="s">
        <v>65</v>
      </c>
      <c r="B21" s="7">
        <v>8</v>
      </c>
      <c r="C21" s="7"/>
      <c r="D21" s="7">
        <v>8</v>
      </c>
    </row>
    <row r="22" spans="1:4" x14ac:dyDescent="0.25">
      <c r="A22" s="6" t="s">
        <v>66</v>
      </c>
      <c r="B22" s="7">
        <v>10</v>
      </c>
      <c r="C22" s="7"/>
      <c r="D22" s="7">
        <v>10</v>
      </c>
    </row>
    <row r="23" spans="1:4" x14ac:dyDescent="0.25">
      <c r="A23" s="6" t="s">
        <v>67</v>
      </c>
      <c r="B23" s="7">
        <v>9</v>
      </c>
      <c r="C23" s="7"/>
      <c r="D23" s="7">
        <v>9</v>
      </c>
    </row>
    <row r="24" spans="1:4" x14ac:dyDescent="0.25">
      <c r="A24" s="6" t="s">
        <v>68</v>
      </c>
      <c r="B24" s="7">
        <v>3</v>
      </c>
      <c r="C24" s="7"/>
      <c r="D24" s="7">
        <v>3</v>
      </c>
    </row>
    <row r="25" spans="1:4" x14ac:dyDescent="0.25">
      <c r="A25" s="6" t="s">
        <v>69</v>
      </c>
      <c r="B25" s="7">
        <v>1</v>
      </c>
      <c r="C25" s="7"/>
      <c r="D25" s="7">
        <v>1</v>
      </c>
    </row>
    <row r="26" spans="1:4" x14ac:dyDescent="0.25">
      <c r="A26" s="14" t="s">
        <v>114</v>
      </c>
      <c r="B26" s="25">
        <v>8</v>
      </c>
      <c r="C26" s="25"/>
      <c r="D26" s="25">
        <v>8</v>
      </c>
    </row>
    <row r="27" spans="1:4" x14ac:dyDescent="0.25">
      <c r="A27" s="6" t="s">
        <v>124</v>
      </c>
      <c r="B27" s="7">
        <v>1</v>
      </c>
      <c r="C27" s="7"/>
      <c r="D27" s="7">
        <v>1</v>
      </c>
    </row>
    <row r="28" spans="1:4" x14ac:dyDescent="0.25">
      <c r="A28" s="6" t="s">
        <v>125</v>
      </c>
      <c r="B28" s="7">
        <v>1</v>
      </c>
      <c r="C28" s="7"/>
      <c r="D28" s="7">
        <v>1</v>
      </c>
    </row>
    <row r="29" spans="1:4" x14ac:dyDescent="0.25">
      <c r="A29" s="6" t="s">
        <v>70</v>
      </c>
      <c r="B29" s="7">
        <v>85</v>
      </c>
      <c r="C29" s="7">
        <v>2</v>
      </c>
      <c r="D29" s="7">
        <v>87</v>
      </c>
    </row>
    <row r="30" spans="1:4" x14ac:dyDescent="0.25">
      <c r="A30" s="6" t="s">
        <v>71</v>
      </c>
      <c r="B30" s="7">
        <v>9</v>
      </c>
      <c r="C30" s="7"/>
      <c r="D30" s="7">
        <v>9</v>
      </c>
    </row>
    <row r="31" spans="1:4" x14ac:dyDescent="0.25">
      <c r="A31" s="6" t="s">
        <v>72</v>
      </c>
      <c r="B31" s="7">
        <v>7</v>
      </c>
      <c r="C31" s="7"/>
      <c r="D31" s="7">
        <v>7</v>
      </c>
    </row>
    <row r="32" spans="1:4" x14ac:dyDescent="0.25">
      <c r="A32" s="6" t="s">
        <v>73</v>
      </c>
      <c r="B32" s="7">
        <v>7</v>
      </c>
      <c r="C32" s="7"/>
      <c r="D32" s="7">
        <v>7</v>
      </c>
    </row>
    <row r="33" spans="1:4" x14ac:dyDescent="0.25">
      <c r="A33" s="6" t="s">
        <v>74</v>
      </c>
      <c r="B33" s="7">
        <v>10</v>
      </c>
      <c r="C33" s="7"/>
      <c r="D33" s="7">
        <v>10</v>
      </c>
    </row>
    <row r="34" spans="1:4" x14ac:dyDescent="0.25">
      <c r="A34" s="6" t="s">
        <v>75</v>
      </c>
      <c r="B34" s="7">
        <v>5</v>
      </c>
      <c r="C34" s="7">
        <v>2</v>
      </c>
      <c r="D34" s="7">
        <v>7</v>
      </c>
    </row>
    <row r="35" spans="1:4" x14ac:dyDescent="0.25">
      <c r="A35" s="6" t="s">
        <v>76</v>
      </c>
      <c r="B35" s="7">
        <v>10</v>
      </c>
      <c r="C35" s="7"/>
      <c r="D35" s="7">
        <v>10</v>
      </c>
    </row>
    <row r="36" spans="1:4" x14ac:dyDescent="0.25">
      <c r="A36" s="6" t="s">
        <v>77</v>
      </c>
      <c r="B36" s="7">
        <v>10</v>
      </c>
      <c r="C36" s="7"/>
      <c r="D36" s="7">
        <v>10</v>
      </c>
    </row>
    <row r="37" spans="1:4" x14ac:dyDescent="0.25">
      <c r="A37" s="6" t="s">
        <v>78</v>
      </c>
      <c r="B37" s="7">
        <v>8</v>
      </c>
      <c r="C37" s="7"/>
      <c r="D37" s="7">
        <v>8</v>
      </c>
    </row>
    <row r="38" spans="1:4" x14ac:dyDescent="0.25">
      <c r="A38" s="6" t="s">
        <v>79</v>
      </c>
      <c r="B38" s="7">
        <v>5</v>
      </c>
      <c r="C38" s="7"/>
      <c r="D38" s="7">
        <v>5</v>
      </c>
    </row>
    <row r="39" spans="1:4" x14ac:dyDescent="0.25">
      <c r="A39" s="6" t="s">
        <v>122</v>
      </c>
      <c r="B39" s="7">
        <v>2</v>
      </c>
      <c r="C39" s="7"/>
      <c r="D39" s="7">
        <v>2</v>
      </c>
    </row>
    <row r="40" spans="1:4" x14ac:dyDescent="0.25">
      <c r="A40" s="14" t="s">
        <v>117</v>
      </c>
      <c r="B40" s="25">
        <v>2</v>
      </c>
      <c r="C40" s="25"/>
      <c r="D40" s="25">
        <v>2</v>
      </c>
    </row>
    <row r="41" spans="1:4" x14ac:dyDescent="0.25">
      <c r="A41" s="6" t="s">
        <v>80</v>
      </c>
      <c r="B41" s="7">
        <v>10</v>
      </c>
      <c r="C41" s="7"/>
      <c r="D41" s="7">
        <v>10</v>
      </c>
    </row>
    <row r="42" spans="1:4" x14ac:dyDescent="0.25">
      <c r="A42" s="6" t="s">
        <v>81</v>
      </c>
      <c r="B42" s="7">
        <v>93</v>
      </c>
      <c r="C42" s="7">
        <v>1</v>
      </c>
      <c r="D42" s="7">
        <v>94</v>
      </c>
    </row>
    <row r="43" spans="1:4" x14ac:dyDescent="0.25">
      <c r="A43" s="6" t="s">
        <v>126</v>
      </c>
      <c r="B43" s="7">
        <v>1</v>
      </c>
      <c r="C43" s="7"/>
      <c r="D43" s="7">
        <v>1</v>
      </c>
    </row>
    <row r="44" spans="1:4" x14ac:dyDescent="0.25">
      <c r="A44" s="6" t="s">
        <v>82</v>
      </c>
      <c r="B44" s="7">
        <v>11</v>
      </c>
      <c r="C44" s="7"/>
      <c r="D44" s="7">
        <v>11</v>
      </c>
    </row>
    <row r="45" spans="1:4" x14ac:dyDescent="0.25">
      <c r="A45" s="6" t="s">
        <v>119</v>
      </c>
      <c r="B45" s="7">
        <v>7</v>
      </c>
      <c r="C45" s="7"/>
      <c r="D45" s="7">
        <v>7</v>
      </c>
    </row>
    <row r="46" spans="1:4" x14ac:dyDescent="0.25">
      <c r="A46" s="6" t="s">
        <v>83</v>
      </c>
      <c r="B46" s="7">
        <v>7</v>
      </c>
      <c r="C46" s="7"/>
      <c r="D46" s="7">
        <v>7</v>
      </c>
    </row>
    <row r="47" spans="1:4" x14ac:dyDescent="0.25">
      <c r="A47" s="6" t="s">
        <v>84</v>
      </c>
      <c r="B47" s="7">
        <v>9</v>
      </c>
      <c r="C47" s="7"/>
      <c r="D47" s="7">
        <v>9</v>
      </c>
    </row>
    <row r="48" spans="1:4" x14ac:dyDescent="0.25">
      <c r="A48" s="6" t="s">
        <v>85</v>
      </c>
      <c r="B48" s="7">
        <v>11</v>
      </c>
      <c r="C48" s="7"/>
      <c r="D48" s="7">
        <v>11</v>
      </c>
    </row>
    <row r="49" spans="1:4" x14ac:dyDescent="0.25">
      <c r="A49" s="6" t="s">
        <v>86</v>
      </c>
      <c r="B49" s="7">
        <v>8</v>
      </c>
      <c r="C49" s="7"/>
      <c r="D49" s="7">
        <v>8</v>
      </c>
    </row>
    <row r="50" spans="1:4" x14ac:dyDescent="0.25">
      <c r="A50" s="6" t="s">
        <v>87</v>
      </c>
      <c r="B50" s="7">
        <v>10</v>
      </c>
      <c r="C50" s="7">
        <v>1</v>
      </c>
      <c r="D50" s="7">
        <v>11</v>
      </c>
    </row>
    <row r="51" spans="1:4" x14ac:dyDescent="0.25">
      <c r="A51" s="6" t="s">
        <v>88</v>
      </c>
      <c r="B51" s="7">
        <v>10</v>
      </c>
      <c r="C51" s="7"/>
      <c r="D51" s="7">
        <v>10</v>
      </c>
    </row>
    <row r="52" spans="1:4" x14ac:dyDescent="0.25">
      <c r="A52" s="6" t="s">
        <v>89</v>
      </c>
      <c r="B52" s="7">
        <v>9</v>
      </c>
      <c r="C52" s="7"/>
      <c r="D52" s="7">
        <v>9</v>
      </c>
    </row>
    <row r="53" spans="1:4" x14ac:dyDescent="0.25">
      <c r="A53" s="6" t="s">
        <v>120</v>
      </c>
      <c r="B53" s="7">
        <v>10</v>
      </c>
      <c r="C53" s="7"/>
      <c r="D53" s="7">
        <v>10</v>
      </c>
    </row>
    <row r="54" spans="1:4" x14ac:dyDescent="0.25">
      <c r="A54" s="14" t="s">
        <v>90</v>
      </c>
      <c r="B54" s="25">
        <v>66</v>
      </c>
      <c r="C54" s="25">
        <v>1</v>
      </c>
      <c r="D54" s="25">
        <v>67</v>
      </c>
    </row>
    <row r="55" spans="1:4" x14ac:dyDescent="0.25">
      <c r="A55" s="6" t="s">
        <v>91</v>
      </c>
      <c r="B55" s="7">
        <v>9</v>
      </c>
      <c r="C55" s="7"/>
      <c r="D55" s="7">
        <v>9</v>
      </c>
    </row>
    <row r="56" spans="1:4" x14ac:dyDescent="0.25">
      <c r="A56" s="6" t="s">
        <v>92</v>
      </c>
      <c r="B56" s="7">
        <v>10</v>
      </c>
      <c r="C56" s="7"/>
      <c r="D56" s="7">
        <v>10</v>
      </c>
    </row>
    <row r="57" spans="1:4" x14ac:dyDescent="0.25">
      <c r="A57" s="6" t="s">
        <v>93</v>
      </c>
      <c r="B57" s="7">
        <v>9</v>
      </c>
      <c r="C57" s="7">
        <v>1</v>
      </c>
      <c r="D57" s="7">
        <v>10</v>
      </c>
    </row>
    <row r="58" spans="1:4" x14ac:dyDescent="0.25">
      <c r="A58" s="6" t="s">
        <v>94</v>
      </c>
      <c r="B58" s="7">
        <v>10</v>
      </c>
      <c r="C58" s="7"/>
      <c r="D58" s="7">
        <v>10</v>
      </c>
    </row>
    <row r="59" spans="1:4" x14ac:dyDescent="0.25">
      <c r="A59" s="6" t="s">
        <v>95</v>
      </c>
      <c r="B59" s="7">
        <v>8</v>
      </c>
      <c r="C59" s="7"/>
      <c r="D59" s="7">
        <v>8</v>
      </c>
    </row>
    <row r="60" spans="1:4" x14ac:dyDescent="0.25">
      <c r="A60" s="6" t="s">
        <v>96</v>
      </c>
      <c r="B60" s="7">
        <v>9</v>
      </c>
      <c r="C60" s="7"/>
      <c r="D60" s="7">
        <v>9</v>
      </c>
    </row>
    <row r="61" spans="1:4" x14ac:dyDescent="0.25">
      <c r="A61" s="6" t="s">
        <v>97</v>
      </c>
      <c r="B61" s="7">
        <v>9</v>
      </c>
      <c r="C61" s="7"/>
      <c r="D61" s="7">
        <v>9</v>
      </c>
    </row>
    <row r="62" spans="1:4" x14ac:dyDescent="0.25">
      <c r="A62" s="6" t="s">
        <v>118</v>
      </c>
      <c r="B62" s="7">
        <v>1</v>
      </c>
      <c r="C62" s="7"/>
      <c r="D62" s="7">
        <v>1</v>
      </c>
    </row>
    <row r="63" spans="1:4" x14ac:dyDescent="0.25">
      <c r="A63" s="6" t="s">
        <v>127</v>
      </c>
      <c r="B63" s="7">
        <v>1</v>
      </c>
      <c r="C63" s="7"/>
      <c r="D63" s="7">
        <v>1</v>
      </c>
    </row>
    <row r="64" spans="1:4" x14ac:dyDescent="0.25">
      <c r="A64" s="6" t="s">
        <v>41</v>
      </c>
      <c r="B64" s="7">
        <v>76</v>
      </c>
      <c r="C64" s="7">
        <v>1</v>
      </c>
      <c r="D64" s="7">
        <v>77</v>
      </c>
    </row>
    <row r="65" spans="1:4" x14ac:dyDescent="0.25">
      <c r="A65" s="6" t="s">
        <v>39</v>
      </c>
      <c r="B65" s="7">
        <v>10</v>
      </c>
      <c r="C65" s="7"/>
      <c r="D65" s="7">
        <v>10</v>
      </c>
    </row>
    <row r="66" spans="1:4" x14ac:dyDescent="0.25">
      <c r="A66" s="6" t="s">
        <v>44</v>
      </c>
      <c r="B66" s="7">
        <v>10</v>
      </c>
      <c r="C66" s="7"/>
      <c r="D66" s="7">
        <v>10</v>
      </c>
    </row>
    <row r="67" spans="1:4" x14ac:dyDescent="0.25">
      <c r="A67" s="6" t="s">
        <v>42</v>
      </c>
      <c r="B67" s="7">
        <v>10</v>
      </c>
      <c r="C67" s="7"/>
      <c r="D67" s="7">
        <v>10</v>
      </c>
    </row>
    <row r="68" spans="1:4" x14ac:dyDescent="0.25">
      <c r="A68" s="6" t="s">
        <v>49</v>
      </c>
      <c r="B68" s="7">
        <v>8</v>
      </c>
      <c r="C68" s="7">
        <v>1</v>
      </c>
      <c r="D68" s="7">
        <v>9</v>
      </c>
    </row>
    <row r="69" spans="1:4" x14ac:dyDescent="0.25">
      <c r="A69" s="14" t="s">
        <v>43</v>
      </c>
      <c r="B69" s="25">
        <v>9</v>
      </c>
      <c r="C69" s="25"/>
      <c r="D69" s="25">
        <v>9</v>
      </c>
    </row>
    <row r="70" spans="1:4" x14ac:dyDescent="0.25">
      <c r="A70" s="6" t="s">
        <v>40</v>
      </c>
      <c r="B70" s="7">
        <v>9</v>
      </c>
      <c r="C70" s="7"/>
      <c r="D70" s="7">
        <v>9</v>
      </c>
    </row>
    <row r="71" spans="1:4" x14ac:dyDescent="0.25">
      <c r="A71" s="6" t="s">
        <v>33</v>
      </c>
      <c r="B71" s="7">
        <v>10</v>
      </c>
      <c r="C71" s="7"/>
      <c r="D71" s="7">
        <v>10</v>
      </c>
    </row>
    <row r="72" spans="1:4" x14ac:dyDescent="0.25">
      <c r="A72" s="6" t="s">
        <v>34</v>
      </c>
      <c r="B72" s="7">
        <v>10</v>
      </c>
      <c r="C72" s="7"/>
      <c r="D72" s="7">
        <v>10</v>
      </c>
    </row>
    <row r="73" spans="1:4" x14ac:dyDescent="0.25">
      <c r="A73" s="6" t="s">
        <v>98</v>
      </c>
      <c r="B73" s="7">
        <v>81</v>
      </c>
      <c r="C73" s="7">
        <v>1</v>
      </c>
      <c r="D73" s="7">
        <v>82</v>
      </c>
    </row>
    <row r="74" spans="1:4" x14ac:dyDescent="0.25">
      <c r="A74" s="6" t="s">
        <v>99</v>
      </c>
      <c r="B74" s="7">
        <v>1</v>
      </c>
      <c r="C74" s="7"/>
      <c r="D74" s="7">
        <v>1</v>
      </c>
    </row>
    <row r="75" spans="1:4" x14ac:dyDescent="0.25">
      <c r="A75" s="6" t="s">
        <v>100</v>
      </c>
      <c r="B75" s="7">
        <v>8</v>
      </c>
      <c r="C75" s="7"/>
      <c r="D75" s="7">
        <v>8</v>
      </c>
    </row>
    <row r="76" spans="1:4" x14ac:dyDescent="0.25">
      <c r="A76" s="6" t="s">
        <v>101</v>
      </c>
      <c r="B76" s="7">
        <v>11</v>
      </c>
      <c r="C76" s="7"/>
      <c r="D76" s="7">
        <v>11</v>
      </c>
    </row>
    <row r="77" spans="1:4" x14ac:dyDescent="0.25">
      <c r="A77" s="6" t="s">
        <v>102</v>
      </c>
      <c r="B77" s="7">
        <v>6</v>
      </c>
      <c r="C77" s="7"/>
      <c r="D77" s="7">
        <v>6</v>
      </c>
    </row>
    <row r="78" spans="1:4" x14ac:dyDescent="0.25">
      <c r="A78" s="6" t="s">
        <v>115</v>
      </c>
      <c r="B78" s="7">
        <v>8</v>
      </c>
      <c r="C78" s="7"/>
      <c r="D78" s="7">
        <v>8</v>
      </c>
    </row>
    <row r="79" spans="1:4" x14ac:dyDescent="0.25">
      <c r="A79" s="6" t="s">
        <v>103</v>
      </c>
      <c r="B79" s="7">
        <v>6</v>
      </c>
      <c r="C79" s="7"/>
      <c r="D79" s="7">
        <v>6</v>
      </c>
    </row>
    <row r="80" spans="1:4" x14ac:dyDescent="0.25">
      <c r="A80" s="6" t="s">
        <v>104</v>
      </c>
      <c r="B80" s="7">
        <v>1</v>
      </c>
      <c r="C80" s="7"/>
      <c r="D80" s="7">
        <v>1</v>
      </c>
    </row>
    <row r="81" spans="1:4" x14ac:dyDescent="0.25">
      <c r="A81" s="6" t="s">
        <v>105</v>
      </c>
      <c r="B81" s="7">
        <v>9</v>
      </c>
      <c r="C81" s="7"/>
      <c r="D81" s="7">
        <v>9</v>
      </c>
    </row>
    <row r="82" spans="1:4" x14ac:dyDescent="0.25">
      <c r="A82" s="14" t="s">
        <v>106</v>
      </c>
      <c r="B82" s="25">
        <v>9</v>
      </c>
      <c r="C82" s="25"/>
      <c r="D82" s="25">
        <v>9</v>
      </c>
    </row>
    <row r="83" spans="1:4" x14ac:dyDescent="0.25">
      <c r="A83" s="6" t="s">
        <v>107</v>
      </c>
      <c r="B83" s="7">
        <v>7</v>
      </c>
      <c r="C83" s="7"/>
      <c r="D83" s="7">
        <v>7</v>
      </c>
    </row>
    <row r="84" spans="1:4" x14ac:dyDescent="0.25">
      <c r="A84" s="6" t="s">
        <v>108</v>
      </c>
      <c r="B84" s="7">
        <v>8</v>
      </c>
      <c r="C84" s="7"/>
      <c r="D84" s="7">
        <v>8</v>
      </c>
    </row>
    <row r="85" spans="1:4" x14ac:dyDescent="0.25">
      <c r="A85" s="6" t="s">
        <v>109</v>
      </c>
      <c r="B85" s="7">
        <v>1</v>
      </c>
      <c r="C85" s="7"/>
      <c r="D85" s="7">
        <v>1</v>
      </c>
    </row>
    <row r="86" spans="1:4" x14ac:dyDescent="0.25">
      <c r="A86" s="6" t="s">
        <v>110</v>
      </c>
      <c r="B86" s="7">
        <v>6</v>
      </c>
      <c r="C86" s="7">
        <v>1</v>
      </c>
      <c r="D86" s="7">
        <v>7</v>
      </c>
    </row>
    <row r="87" spans="1:4" x14ac:dyDescent="0.25">
      <c r="A87" s="6"/>
      <c r="B87" s="7"/>
      <c r="C87" s="7"/>
      <c r="D87" s="7"/>
    </row>
    <row r="88" spans="1:4" x14ac:dyDescent="0.25">
      <c r="A88" s="6"/>
      <c r="B88" s="7"/>
      <c r="C88" s="7"/>
      <c r="D88" s="7"/>
    </row>
    <row r="89" spans="1:4" x14ac:dyDescent="0.25">
      <c r="A89" s="6"/>
      <c r="B89" s="7"/>
      <c r="C89" s="7"/>
      <c r="D89" s="7"/>
    </row>
    <row r="90" spans="1:4" x14ac:dyDescent="0.25">
      <c r="A90" s="6"/>
      <c r="B90" s="7"/>
      <c r="C90" s="7"/>
      <c r="D90" s="7"/>
    </row>
    <row r="91" spans="1:4" x14ac:dyDescent="0.25">
      <c r="A91" s="6"/>
      <c r="B91" s="7"/>
      <c r="C91" s="7"/>
      <c r="D91" s="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38"/>
  <sheetViews>
    <sheetView topLeftCell="B1" workbookViewId="0">
      <selection activeCell="B2" sqref="B2"/>
    </sheetView>
  </sheetViews>
  <sheetFormatPr defaultColWidth="0" defaultRowHeight="15" zeroHeight="1" x14ac:dyDescent="0.25"/>
  <cols>
    <col min="1" max="1" width="3" style="16" hidden="1" customWidth="1"/>
    <col min="2" max="2" width="21.140625" style="16" bestFit="1" customWidth="1"/>
    <col min="3" max="3" width="17.28515625" style="16" bestFit="1" customWidth="1"/>
    <col min="4" max="4" width="7.28515625" style="16" bestFit="1" customWidth="1"/>
    <col min="5" max="5" width="4.7109375" style="16" bestFit="1" customWidth="1"/>
    <col min="6" max="6" width="2" style="16" customWidth="1"/>
    <col min="7" max="7" width="18" style="16" bestFit="1" customWidth="1"/>
    <col min="8" max="8" width="17.28515625" style="16" bestFit="1" customWidth="1"/>
    <col min="9" max="9" width="7.28515625" style="16" bestFit="1" customWidth="1"/>
    <col min="10" max="10" width="4.7109375" style="16" bestFit="1" customWidth="1"/>
    <col min="11" max="11" width="2.140625" style="16" customWidth="1"/>
    <col min="12" max="12" width="20.140625" style="16" bestFit="1" customWidth="1"/>
    <col min="13" max="13" width="17.28515625" style="16" bestFit="1" customWidth="1"/>
    <col min="14" max="14" width="7.28515625" style="16" bestFit="1" customWidth="1"/>
    <col min="15" max="15" width="4.7109375" style="16" bestFit="1" customWidth="1"/>
    <col min="16" max="16" width="2.28515625" style="16" customWidth="1"/>
    <col min="17" max="17" width="21.140625" style="16" bestFit="1" customWidth="1"/>
    <col min="18" max="18" width="17.28515625" style="16" bestFit="1" customWidth="1"/>
    <col min="19" max="19" width="7.28515625" style="16" bestFit="1" customWidth="1"/>
    <col min="20" max="20" width="4.7109375" style="16" bestFit="1" customWidth="1"/>
    <col min="21" max="21" width="9.140625" style="16" customWidth="1"/>
    <col min="22" max="16384" width="9.140625" style="16" hidden="1"/>
  </cols>
  <sheetData>
    <row r="1" spans="1:20" ht="15.75" x14ac:dyDescent="0.25">
      <c r="B1" s="33" t="s">
        <v>51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</row>
    <row r="2" spans="1:20" ht="6" customHeight="1" x14ac:dyDescent="0.25"/>
    <row r="3" spans="1:20" x14ac:dyDescent="0.25">
      <c r="B3" s="32" t="s">
        <v>20</v>
      </c>
      <c r="C3" s="32"/>
      <c r="D3" s="32"/>
      <c r="E3" s="32"/>
      <c r="G3" s="32" t="s">
        <v>26</v>
      </c>
      <c r="H3" s="32"/>
      <c r="I3" s="32"/>
      <c r="J3" s="32"/>
      <c r="L3" s="32" t="s">
        <v>27</v>
      </c>
      <c r="M3" s="32"/>
      <c r="N3" s="32"/>
      <c r="O3" s="32"/>
      <c r="Q3" s="32" t="s">
        <v>28</v>
      </c>
      <c r="R3" s="32"/>
      <c r="S3" s="32"/>
      <c r="T3" s="32"/>
    </row>
    <row r="4" spans="1:20" x14ac:dyDescent="0.25">
      <c r="B4" s="12" t="s">
        <v>17</v>
      </c>
      <c r="C4" s="12" t="s">
        <v>18</v>
      </c>
      <c r="D4" s="12" t="s">
        <v>19</v>
      </c>
      <c r="E4" s="13" t="s">
        <v>12</v>
      </c>
      <c r="G4" s="12" t="s">
        <v>17</v>
      </c>
      <c r="H4" s="12" t="s">
        <v>18</v>
      </c>
      <c r="I4" s="12" t="s">
        <v>19</v>
      </c>
      <c r="J4" s="12" t="s">
        <v>5</v>
      </c>
      <c r="L4" s="12" t="s">
        <v>17</v>
      </c>
      <c r="M4" s="12" t="s">
        <v>18</v>
      </c>
      <c r="N4" s="12" t="s">
        <v>19</v>
      </c>
      <c r="O4" s="12" t="s">
        <v>6</v>
      </c>
      <c r="Q4" s="12" t="s">
        <v>17</v>
      </c>
      <c r="R4" s="12" t="s">
        <v>18</v>
      </c>
      <c r="S4" s="12" t="s">
        <v>19</v>
      </c>
      <c r="T4" s="12" t="s">
        <v>7</v>
      </c>
    </row>
    <row r="5" spans="1:20" x14ac:dyDescent="0.25">
      <c r="A5" s="16">
        <v>1</v>
      </c>
      <c r="B5" s="17" t="s">
        <v>80</v>
      </c>
      <c r="C5" s="17" t="s">
        <v>70</v>
      </c>
      <c r="D5" s="17">
        <v>10</v>
      </c>
      <c r="E5" s="17">
        <v>188</v>
      </c>
      <c r="G5" s="17" t="s">
        <v>34</v>
      </c>
      <c r="H5" s="17" t="s">
        <v>41</v>
      </c>
      <c r="I5" s="17">
        <v>10</v>
      </c>
      <c r="J5" s="17">
        <v>99</v>
      </c>
      <c r="L5" s="17" t="s">
        <v>33</v>
      </c>
      <c r="M5" s="17" t="s">
        <v>41</v>
      </c>
      <c r="N5" s="17">
        <v>10</v>
      </c>
      <c r="O5" s="17">
        <v>35</v>
      </c>
      <c r="Q5" s="17" t="s">
        <v>100</v>
      </c>
      <c r="R5" s="17" t="s">
        <v>98</v>
      </c>
      <c r="S5" s="17">
        <v>8</v>
      </c>
      <c r="T5" s="17">
        <v>22</v>
      </c>
    </row>
    <row r="6" spans="1:20" x14ac:dyDescent="0.25">
      <c r="A6" s="16">
        <v>2</v>
      </c>
      <c r="B6" s="17" t="s">
        <v>42</v>
      </c>
      <c r="C6" s="17" t="s">
        <v>41</v>
      </c>
      <c r="D6" s="17">
        <v>10</v>
      </c>
      <c r="E6" s="17">
        <v>156</v>
      </c>
      <c r="G6" s="17" t="s">
        <v>42</v>
      </c>
      <c r="H6" s="17" t="s">
        <v>41</v>
      </c>
      <c r="I6" s="17">
        <v>10</v>
      </c>
      <c r="J6" s="17">
        <v>86</v>
      </c>
      <c r="L6" s="17" t="s">
        <v>101</v>
      </c>
      <c r="M6" s="17" t="s">
        <v>98</v>
      </c>
      <c r="N6" s="17">
        <v>11</v>
      </c>
      <c r="O6" s="17">
        <v>35</v>
      </c>
      <c r="Q6" s="17" t="s">
        <v>53</v>
      </c>
      <c r="R6" s="17" t="s">
        <v>52</v>
      </c>
      <c r="S6" s="17">
        <v>9</v>
      </c>
      <c r="T6" s="17">
        <v>21</v>
      </c>
    </row>
    <row r="7" spans="1:20" x14ac:dyDescent="0.25">
      <c r="A7" s="16">
        <v>3</v>
      </c>
      <c r="B7" s="17" t="s">
        <v>39</v>
      </c>
      <c r="C7" s="17" t="s">
        <v>41</v>
      </c>
      <c r="D7" s="17">
        <v>10</v>
      </c>
      <c r="E7" s="17">
        <v>124</v>
      </c>
      <c r="G7" s="17" t="s">
        <v>54</v>
      </c>
      <c r="H7" s="17" t="s">
        <v>52</v>
      </c>
      <c r="I7" s="17">
        <v>9</v>
      </c>
      <c r="J7" s="17">
        <v>83</v>
      </c>
      <c r="L7" s="17" t="s">
        <v>63</v>
      </c>
      <c r="M7" s="17" t="s">
        <v>62</v>
      </c>
      <c r="N7" s="17">
        <v>10</v>
      </c>
      <c r="O7" s="17">
        <v>31</v>
      </c>
      <c r="Q7" s="17" t="s">
        <v>64</v>
      </c>
      <c r="R7" s="17" t="s">
        <v>62</v>
      </c>
      <c r="S7" s="17">
        <v>10</v>
      </c>
      <c r="T7" s="17">
        <v>21</v>
      </c>
    </row>
    <row r="8" spans="1:20" x14ac:dyDescent="0.25">
      <c r="A8" s="20">
        <v>4</v>
      </c>
      <c r="B8" s="17" t="s">
        <v>101</v>
      </c>
      <c r="C8" s="17" t="s">
        <v>98</v>
      </c>
      <c r="D8" s="17">
        <v>11</v>
      </c>
      <c r="E8" s="17">
        <v>117</v>
      </c>
      <c r="G8" s="17" t="s">
        <v>94</v>
      </c>
      <c r="H8" s="17" t="s">
        <v>90</v>
      </c>
      <c r="I8" s="17">
        <v>10</v>
      </c>
      <c r="J8" s="17">
        <v>83</v>
      </c>
      <c r="L8" s="17" t="s">
        <v>57</v>
      </c>
      <c r="M8" s="17" t="s">
        <v>52</v>
      </c>
      <c r="N8" s="17">
        <v>10</v>
      </c>
      <c r="O8" s="17">
        <v>28</v>
      </c>
      <c r="Q8" s="17" t="s">
        <v>80</v>
      </c>
      <c r="R8" s="17" t="s">
        <v>70</v>
      </c>
      <c r="S8" s="17">
        <v>10</v>
      </c>
      <c r="T8" s="17">
        <v>21</v>
      </c>
    </row>
    <row r="9" spans="1:20" x14ac:dyDescent="0.25">
      <c r="A9" s="20">
        <v>5</v>
      </c>
      <c r="B9" s="17" t="s">
        <v>64</v>
      </c>
      <c r="C9" s="17" t="s">
        <v>62</v>
      </c>
      <c r="D9" s="17">
        <v>10</v>
      </c>
      <c r="E9" s="17">
        <v>110</v>
      </c>
      <c r="G9" s="17" t="s">
        <v>93</v>
      </c>
      <c r="H9" s="17" t="s">
        <v>90</v>
      </c>
      <c r="I9" s="17">
        <v>9</v>
      </c>
      <c r="J9" s="17">
        <v>80</v>
      </c>
      <c r="L9" s="17" t="s">
        <v>39</v>
      </c>
      <c r="M9" s="17" t="s">
        <v>41</v>
      </c>
      <c r="N9" s="17">
        <v>10</v>
      </c>
      <c r="O9" s="17">
        <v>27</v>
      </c>
      <c r="Q9" s="17" t="s">
        <v>94</v>
      </c>
      <c r="R9" s="17" t="s">
        <v>90</v>
      </c>
      <c r="S9" s="17">
        <v>10</v>
      </c>
      <c r="T9" s="17">
        <v>20</v>
      </c>
    </row>
    <row r="10" spans="1:20" x14ac:dyDescent="0.25">
      <c r="A10" s="20">
        <v>6</v>
      </c>
      <c r="B10" s="17" t="s">
        <v>94</v>
      </c>
      <c r="C10" s="17" t="s">
        <v>90</v>
      </c>
      <c r="D10" s="17">
        <v>10</v>
      </c>
      <c r="E10" s="17">
        <v>87</v>
      </c>
      <c r="G10" s="17" t="s">
        <v>39</v>
      </c>
      <c r="H10" s="17" t="s">
        <v>41</v>
      </c>
      <c r="I10" s="17">
        <v>10</v>
      </c>
      <c r="J10" s="17">
        <v>75</v>
      </c>
      <c r="L10" s="17" t="s">
        <v>92</v>
      </c>
      <c r="M10" s="17" t="s">
        <v>90</v>
      </c>
      <c r="N10" s="17">
        <v>10</v>
      </c>
      <c r="O10" s="17">
        <v>26</v>
      </c>
      <c r="Q10" s="17" t="s">
        <v>108</v>
      </c>
      <c r="R10" s="17" t="s">
        <v>98</v>
      </c>
      <c r="S10" s="17">
        <v>8</v>
      </c>
      <c r="T10" s="17">
        <v>19</v>
      </c>
    </row>
    <row r="11" spans="1:20" x14ac:dyDescent="0.25">
      <c r="A11" s="20">
        <v>7</v>
      </c>
      <c r="B11" s="17" t="s">
        <v>54</v>
      </c>
      <c r="C11" s="17" t="s">
        <v>52</v>
      </c>
      <c r="D11" s="17">
        <v>9</v>
      </c>
      <c r="E11" s="17">
        <v>86</v>
      </c>
      <c r="G11" s="17" t="s">
        <v>114</v>
      </c>
      <c r="H11" s="17" t="s">
        <v>62</v>
      </c>
      <c r="I11" s="17">
        <v>8</v>
      </c>
      <c r="J11" s="17">
        <v>74</v>
      </c>
      <c r="L11" s="17" t="s">
        <v>97</v>
      </c>
      <c r="M11" s="17" t="s">
        <v>90</v>
      </c>
      <c r="N11" s="17">
        <v>9</v>
      </c>
      <c r="O11" s="17">
        <v>22</v>
      </c>
      <c r="Q11" s="17" t="s">
        <v>33</v>
      </c>
      <c r="R11" s="17" t="s">
        <v>41</v>
      </c>
      <c r="S11" s="17">
        <v>10</v>
      </c>
      <c r="T11" s="17">
        <v>18</v>
      </c>
    </row>
    <row r="12" spans="1:20" x14ac:dyDescent="0.25">
      <c r="A12" s="20">
        <v>8</v>
      </c>
      <c r="B12" s="17" t="s">
        <v>66</v>
      </c>
      <c r="C12" s="17" t="s">
        <v>62</v>
      </c>
      <c r="D12" s="17">
        <v>10</v>
      </c>
      <c r="E12" s="17">
        <v>84</v>
      </c>
      <c r="G12" s="17" t="s">
        <v>53</v>
      </c>
      <c r="H12" s="17" t="s">
        <v>52</v>
      </c>
      <c r="I12" s="17">
        <v>9</v>
      </c>
      <c r="J12" s="17">
        <v>68</v>
      </c>
      <c r="L12" s="17" t="s">
        <v>100</v>
      </c>
      <c r="M12" s="17" t="s">
        <v>98</v>
      </c>
      <c r="N12" s="17">
        <v>8</v>
      </c>
      <c r="O12" s="17">
        <v>20</v>
      </c>
      <c r="Q12" s="17" t="s">
        <v>88</v>
      </c>
      <c r="R12" s="17" t="s">
        <v>81</v>
      </c>
      <c r="S12" s="17">
        <v>10</v>
      </c>
      <c r="T12" s="17">
        <v>17</v>
      </c>
    </row>
    <row r="13" spans="1:20" x14ac:dyDescent="0.25">
      <c r="A13" s="20">
        <v>9</v>
      </c>
      <c r="B13" s="17" t="s">
        <v>61</v>
      </c>
      <c r="C13" s="17" t="s">
        <v>52</v>
      </c>
      <c r="D13" s="17">
        <v>8</v>
      </c>
      <c r="E13" s="17">
        <v>77</v>
      </c>
      <c r="G13" s="17" t="s">
        <v>82</v>
      </c>
      <c r="H13" s="17" t="s">
        <v>81</v>
      </c>
      <c r="I13" s="17">
        <v>11</v>
      </c>
      <c r="J13" s="17">
        <v>67</v>
      </c>
      <c r="L13" s="17" t="s">
        <v>67</v>
      </c>
      <c r="M13" s="17" t="s">
        <v>62</v>
      </c>
      <c r="N13" s="17">
        <v>9</v>
      </c>
      <c r="O13" s="17">
        <v>19</v>
      </c>
      <c r="Q13" s="17" t="s">
        <v>92</v>
      </c>
      <c r="R13" s="17" t="s">
        <v>90</v>
      </c>
      <c r="S13" s="17">
        <v>10</v>
      </c>
      <c r="T13" s="17">
        <v>17</v>
      </c>
    </row>
    <row r="14" spans="1:20" x14ac:dyDescent="0.25">
      <c r="A14" s="20">
        <v>10</v>
      </c>
      <c r="B14" s="17" t="s">
        <v>83</v>
      </c>
      <c r="C14" s="17" t="s">
        <v>81</v>
      </c>
      <c r="D14" s="17">
        <v>7</v>
      </c>
      <c r="E14" s="17">
        <v>75</v>
      </c>
      <c r="G14" s="17" t="s">
        <v>95</v>
      </c>
      <c r="H14" s="17" t="s">
        <v>90</v>
      </c>
      <c r="I14" s="17">
        <v>8</v>
      </c>
      <c r="J14" s="17">
        <v>65</v>
      </c>
      <c r="L14" s="17" t="s">
        <v>83</v>
      </c>
      <c r="M14" s="17" t="s">
        <v>81</v>
      </c>
      <c r="N14" s="17">
        <v>7</v>
      </c>
      <c r="O14" s="17">
        <v>16</v>
      </c>
      <c r="Q14" s="17" t="s">
        <v>66</v>
      </c>
      <c r="R14" s="17" t="s">
        <v>62</v>
      </c>
      <c r="S14" s="17">
        <v>10</v>
      </c>
      <c r="T14" s="17">
        <v>17</v>
      </c>
    </row>
    <row r="15" spans="1:20" s="24" customFormat="1" x14ac:dyDescent="0.25">
      <c r="A15" s="20">
        <v>11</v>
      </c>
      <c r="B15" s="17" t="s">
        <v>63</v>
      </c>
      <c r="C15" s="17" t="s">
        <v>62</v>
      </c>
      <c r="D15" s="17">
        <v>10</v>
      </c>
      <c r="E15" s="17">
        <v>73</v>
      </c>
      <c r="G15" s="17" t="s">
        <v>72</v>
      </c>
      <c r="H15" s="17" t="s">
        <v>70</v>
      </c>
      <c r="I15" s="17">
        <v>7</v>
      </c>
      <c r="J15" s="17">
        <v>54</v>
      </c>
      <c r="L15" s="17" t="s">
        <v>34</v>
      </c>
      <c r="M15" s="17" t="s">
        <v>41</v>
      </c>
      <c r="N15" s="17">
        <v>10</v>
      </c>
      <c r="O15" s="17">
        <v>16</v>
      </c>
      <c r="Q15" s="17" t="s">
        <v>39</v>
      </c>
      <c r="R15" s="17" t="s">
        <v>41</v>
      </c>
      <c r="S15" s="17">
        <v>10</v>
      </c>
      <c r="T15" s="17">
        <v>16</v>
      </c>
    </row>
    <row r="16" spans="1:20" s="24" customFormat="1" x14ac:dyDescent="0.25">
      <c r="A16" s="20">
        <v>12</v>
      </c>
      <c r="B16" s="17" t="s">
        <v>85</v>
      </c>
      <c r="C16" s="17" t="s">
        <v>81</v>
      </c>
      <c r="D16" s="17">
        <v>11</v>
      </c>
      <c r="E16" s="17">
        <v>72</v>
      </c>
      <c r="G16" s="17" t="s">
        <v>101</v>
      </c>
      <c r="H16" s="17" t="s">
        <v>98</v>
      </c>
      <c r="I16" s="17">
        <v>11</v>
      </c>
      <c r="J16" s="17">
        <v>49</v>
      </c>
      <c r="L16" s="17" t="s">
        <v>42</v>
      </c>
      <c r="M16" s="17" t="s">
        <v>41</v>
      </c>
      <c r="N16" s="17">
        <v>10</v>
      </c>
      <c r="O16" s="17">
        <v>16</v>
      </c>
      <c r="Q16" s="17" t="s">
        <v>40</v>
      </c>
      <c r="R16" s="17" t="s">
        <v>41</v>
      </c>
      <c r="S16" s="17">
        <v>9</v>
      </c>
      <c r="T16" s="17">
        <v>16</v>
      </c>
    </row>
    <row r="17" spans="1:20" s="24" customFormat="1" x14ac:dyDescent="0.25">
      <c r="A17" s="20">
        <v>13</v>
      </c>
      <c r="B17" s="17" t="s">
        <v>91</v>
      </c>
      <c r="C17" s="17" t="s">
        <v>90</v>
      </c>
      <c r="D17" s="17">
        <v>9</v>
      </c>
      <c r="E17" s="17">
        <v>70</v>
      </c>
      <c r="G17" s="17" t="s">
        <v>64</v>
      </c>
      <c r="H17" s="17" t="s">
        <v>62</v>
      </c>
      <c r="I17" s="17">
        <v>10</v>
      </c>
      <c r="J17" s="17">
        <v>48</v>
      </c>
      <c r="L17" s="17" t="s">
        <v>73</v>
      </c>
      <c r="M17" s="17" t="s">
        <v>70</v>
      </c>
      <c r="N17" s="17">
        <v>7</v>
      </c>
      <c r="O17" s="17">
        <v>16</v>
      </c>
      <c r="Q17" s="17" t="s">
        <v>83</v>
      </c>
      <c r="R17" s="17" t="s">
        <v>81</v>
      </c>
      <c r="S17" s="17">
        <v>7</v>
      </c>
      <c r="T17" s="17">
        <v>15</v>
      </c>
    </row>
    <row r="18" spans="1:20" s="24" customFormat="1" x14ac:dyDescent="0.25">
      <c r="A18" s="20">
        <v>14</v>
      </c>
      <c r="B18" s="17" t="s">
        <v>89</v>
      </c>
      <c r="C18" s="17" t="s">
        <v>81</v>
      </c>
      <c r="D18" s="17">
        <v>9</v>
      </c>
      <c r="E18" s="17">
        <v>61</v>
      </c>
      <c r="G18" s="17" t="s">
        <v>105</v>
      </c>
      <c r="H18" s="17" t="s">
        <v>98</v>
      </c>
      <c r="I18" s="17">
        <v>9</v>
      </c>
      <c r="J18" s="17">
        <v>48</v>
      </c>
      <c r="L18" s="17" t="s">
        <v>111</v>
      </c>
      <c r="M18" s="17" t="s">
        <v>52</v>
      </c>
      <c r="N18" s="17">
        <v>6</v>
      </c>
      <c r="O18" s="17">
        <v>15</v>
      </c>
      <c r="Q18" s="17" t="s">
        <v>85</v>
      </c>
      <c r="R18" s="17" t="s">
        <v>81</v>
      </c>
      <c r="S18" s="17">
        <v>11</v>
      </c>
      <c r="T18" s="17">
        <v>14</v>
      </c>
    </row>
    <row r="19" spans="1:20" s="24" customFormat="1" x14ac:dyDescent="0.25">
      <c r="A19" s="20">
        <v>15</v>
      </c>
      <c r="B19" s="17" t="s">
        <v>34</v>
      </c>
      <c r="C19" s="17" t="s">
        <v>41</v>
      </c>
      <c r="D19" s="17">
        <v>10</v>
      </c>
      <c r="E19" s="17">
        <v>60</v>
      </c>
      <c r="G19" s="17" t="s">
        <v>40</v>
      </c>
      <c r="H19" s="17" t="s">
        <v>41</v>
      </c>
      <c r="I19" s="17">
        <v>9</v>
      </c>
      <c r="J19" s="17">
        <v>47</v>
      </c>
      <c r="L19" s="17" t="s">
        <v>115</v>
      </c>
      <c r="M19" s="17" t="s">
        <v>98</v>
      </c>
      <c r="N19" s="17">
        <v>8</v>
      </c>
      <c r="O19" s="17">
        <v>15</v>
      </c>
      <c r="Q19" s="17" t="s">
        <v>87</v>
      </c>
      <c r="R19" s="17" t="s">
        <v>81</v>
      </c>
      <c r="S19" s="17">
        <v>10</v>
      </c>
      <c r="T19" s="17">
        <v>14</v>
      </c>
    </row>
    <row r="20" spans="1:20" ht="8.25" customHeight="1" x14ac:dyDescent="0.25"/>
    <row r="21" spans="1:20" x14ac:dyDescent="0.25">
      <c r="B21" s="32" t="s">
        <v>29</v>
      </c>
      <c r="C21" s="32"/>
      <c r="D21" s="32"/>
      <c r="E21" s="32"/>
      <c r="G21" s="32" t="s">
        <v>30</v>
      </c>
      <c r="H21" s="32"/>
      <c r="I21" s="32"/>
      <c r="J21" s="32"/>
      <c r="L21" s="32" t="s">
        <v>31</v>
      </c>
      <c r="M21" s="32"/>
      <c r="N21" s="32"/>
      <c r="O21" s="32"/>
      <c r="Q21" s="32" t="s">
        <v>32</v>
      </c>
      <c r="R21" s="32"/>
      <c r="S21" s="32"/>
      <c r="T21" s="32"/>
    </row>
    <row r="22" spans="1:20" x14ac:dyDescent="0.25">
      <c r="B22" s="12" t="s">
        <v>17</v>
      </c>
      <c r="C22" s="12" t="s">
        <v>18</v>
      </c>
      <c r="D22" s="12" t="s">
        <v>19</v>
      </c>
      <c r="E22" s="12" t="s">
        <v>8</v>
      </c>
      <c r="G22" s="12" t="s">
        <v>17</v>
      </c>
      <c r="H22" s="12" t="s">
        <v>18</v>
      </c>
      <c r="I22" s="12" t="s">
        <v>19</v>
      </c>
      <c r="J22" s="12" t="s">
        <v>9</v>
      </c>
      <c r="L22" s="12" t="s">
        <v>17</v>
      </c>
      <c r="M22" s="12" t="s">
        <v>18</v>
      </c>
      <c r="N22" s="12" t="s">
        <v>19</v>
      </c>
      <c r="O22" s="12" t="s">
        <v>3</v>
      </c>
      <c r="Q22" s="12" t="s">
        <v>17</v>
      </c>
      <c r="R22" s="12" t="s">
        <v>18</v>
      </c>
      <c r="S22" s="12" t="s">
        <v>19</v>
      </c>
      <c r="T22" s="12" t="s">
        <v>4</v>
      </c>
    </row>
    <row r="23" spans="1:20" x14ac:dyDescent="0.25">
      <c r="A23" s="16">
        <v>1</v>
      </c>
      <c r="B23" s="17" t="s">
        <v>54</v>
      </c>
      <c r="C23" s="17" t="s">
        <v>52</v>
      </c>
      <c r="D23" s="17">
        <v>9</v>
      </c>
      <c r="E23" s="17">
        <v>12</v>
      </c>
      <c r="G23" s="17" t="s">
        <v>66</v>
      </c>
      <c r="H23" s="17" t="s">
        <v>62</v>
      </c>
      <c r="I23" s="17">
        <v>10</v>
      </c>
      <c r="J23" s="17">
        <v>30</v>
      </c>
      <c r="L23" s="17" t="s">
        <v>39</v>
      </c>
      <c r="M23" s="17" t="s">
        <v>41</v>
      </c>
      <c r="N23" s="17">
        <v>10</v>
      </c>
      <c r="O23" s="17">
        <v>33</v>
      </c>
      <c r="Q23" s="17" t="s">
        <v>80</v>
      </c>
      <c r="R23" s="17" t="s">
        <v>70</v>
      </c>
      <c r="S23" s="17">
        <v>10</v>
      </c>
      <c r="T23" s="17">
        <v>53</v>
      </c>
    </row>
    <row r="24" spans="1:20" x14ac:dyDescent="0.25">
      <c r="A24" s="16">
        <v>2</v>
      </c>
      <c r="B24" s="17" t="s">
        <v>39</v>
      </c>
      <c r="C24" s="17" t="s">
        <v>41</v>
      </c>
      <c r="D24" s="17">
        <v>10</v>
      </c>
      <c r="E24" s="17">
        <v>11</v>
      </c>
      <c r="G24" s="17" t="s">
        <v>63</v>
      </c>
      <c r="H24" s="17" t="s">
        <v>62</v>
      </c>
      <c r="I24" s="17">
        <v>10</v>
      </c>
      <c r="J24" s="17">
        <v>24</v>
      </c>
      <c r="L24" s="17" t="s">
        <v>42</v>
      </c>
      <c r="M24" s="17" t="s">
        <v>41</v>
      </c>
      <c r="N24" s="17">
        <v>10</v>
      </c>
      <c r="O24" s="17">
        <v>18</v>
      </c>
      <c r="Q24" s="17" t="s">
        <v>85</v>
      </c>
      <c r="R24" s="17" t="s">
        <v>81</v>
      </c>
      <c r="S24" s="17">
        <v>11</v>
      </c>
      <c r="T24" s="17">
        <v>20</v>
      </c>
    </row>
    <row r="25" spans="1:20" x14ac:dyDescent="0.25">
      <c r="A25" s="16">
        <v>3</v>
      </c>
      <c r="B25" s="17" t="s">
        <v>82</v>
      </c>
      <c r="C25" s="17" t="s">
        <v>81</v>
      </c>
      <c r="D25" s="17">
        <v>11</v>
      </c>
      <c r="E25" s="17">
        <v>10</v>
      </c>
      <c r="G25" s="17" t="s">
        <v>80</v>
      </c>
      <c r="H25" s="17" t="s">
        <v>70</v>
      </c>
      <c r="I25" s="17">
        <v>10</v>
      </c>
      <c r="J25" s="17">
        <v>22</v>
      </c>
      <c r="L25" s="17" t="s">
        <v>83</v>
      </c>
      <c r="M25" s="17" t="s">
        <v>81</v>
      </c>
      <c r="N25" s="17">
        <v>7</v>
      </c>
      <c r="O25" s="17">
        <v>15</v>
      </c>
      <c r="Q25" s="17" t="s">
        <v>42</v>
      </c>
      <c r="R25" s="17" t="s">
        <v>41</v>
      </c>
      <c r="S25" s="17">
        <v>10</v>
      </c>
      <c r="T25" s="17">
        <v>18</v>
      </c>
    </row>
    <row r="26" spans="1:20" x14ac:dyDescent="0.25">
      <c r="A26" s="20">
        <v>4</v>
      </c>
      <c r="B26" s="17" t="s">
        <v>34</v>
      </c>
      <c r="C26" s="17" t="s">
        <v>41</v>
      </c>
      <c r="D26" s="17">
        <v>10</v>
      </c>
      <c r="E26" s="17">
        <v>10</v>
      </c>
      <c r="G26" s="17" t="s">
        <v>55</v>
      </c>
      <c r="H26" s="17" t="s">
        <v>52</v>
      </c>
      <c r="I26" s="17">
        <v>10</v>
      </c>
      <c r="J26" s="17">
        <v>21</v>
      </c>
      <c r="L26" s="17" t="s">
        <v>97</v>
      </c>
      <c r="M26" s="17" t="s">
        <v>90</v>
      </c>
      <c r="N26" s="17">
        <v>9</v>
      </c>
      <c r="O26" s="17">
        <v>15</v>
      </c>
      <c r="Q26" s="17" t="s">
        <v>91</v>
      </c>
      <c r="R26" s="17" t="s">
        <v>90</v>
      </c>
      <c r="S26" s="17">
        <v>9</v>
      </c>
      <c r="T26" s="17">
        <v>15</v>
      </c>
    </row>
    <row r="27" spans="1:20" x14ac:dyDescent="0.25">
      <c r="A27" s="20">
        <v>5</v>
      </c>
      <c r="B27" s="17" t="s">
        <v>111</v>
      </c>
      <c r="C27" s="17" t="s">
        <v>52</v>
      </c>
      <c r="D27" s="17">
        <v>6</v>
      </c>
      <c r="E27" s="17">
        <v>8</v>
      </c>
      <c r="G27" s="17" t="s">
        <v>94</v>
      </c>
      <c r="H27" s="17" t="s">
        <v>90</v>
      </c>
      <c r="I27" s="17">
        <v>10</v>
      </c>
      <c r="J27" s="17">
        <v>21</v>
      </c>
      <c r="L27" s="17" t="s">
        <v>91</v>
      </c>
      <c r="M27" s="17" t="s">
        <v>90</v>
      </c>
      <c r="N27" s="17">
        <v>9</v>
      </c>
      <c r="O27" s="17">
        <v>13</v>
      </c>
      <c r="Q27" s="17" t="s">
        <v>66</v>
      </c>
      <c r="R27" s="17" t="s">
        <v>62</v>
      </c>
      <c r="S27" s="17">
        <v>10</v>
      </c>
      <c r="T27" s="17">
        <v>13</v>
      </c>
    </row>
    <row r="28" spans="1:20" x14ac:dyDescent="0.25">
      <c r="A28" s="20">
        <v>6</v>
      </c>
      <c r="B28" s="17" t="s">
        <v>53</v>
      </c>
      <c r="C28" s="17" t="s">
        <v>52</v>
      </c>
      <c r="D28" s="17">
        <v>9</v>
      </c>
      <c r="E28" s="17">
        <v>7</v>
      </c>
      <c r="G28" s="17" t="s">
        <v>96</v>
      </c>
      <c r="H28" s="17" t="s">
        <v>90</v>
      </c>
      <c r="I28" s="17">
        <v>9</v>
      </c>
      <c r="J28" s="17">
        <v>21</v>
      </c>
      <c r="L28" s="17" t="s">
        <v>55</v>
      </c>
      <c r="M28" s="17" t="s">
        <v>52</v>
      </c>
      <c r="N28" s="17">
        <v>10</v>
      </c>
      <c r="O28" s="17">
        <v>12</v>
      </c>
      <c r="Q28" s="17" t="s">
        <v>63</v>
      </c>
      <c r="R28" s="17" t="s">
        <v>62</v>
      </c>
      <c r="S28" s="17">
        <v>10</v>
      </c>
      <c r="T28" s="17">
        <v>12</v>
      </c>
    </row>
    <row r="29" spans="1:20" x14ac:dyDescent="0.25">
      <c r="A29" s="20">
        <v>7</v>
      </c>
      <c r="B29" s="17" t="s">
        <v>93</v>
      </c>
      <c r="C29" s="17" t="s">
        <v>90</v>
      </c>
      <c r="D29" s="17">
        <v>9</v>
      </c>
      <c r="E29" s="17">
        <v>6</v>
      </c>
      <c r="G29" s="17" t="s">
        <v>83</v>
      </c>
      <c r="H29" s="17" t="s">
        <v>81</v>
      </c>
      <c r="I29" s="17">
        <v>7</v>
      </c>
      <c r="J29" s="17">
        <v>19</v>
      </c>
      <c r="L29" s="17" t="s">
        <v>64</v>
      </c>
      <c r="M29" s="17" t="s">
        <v>62</v>
      </c>
      <c r="N29" s="17">
        <v>10</v>
      </c>
      <c r="O29" s="17">
        <v>11</v>
      </c>
      <c r="Q29" s="17" t="s">
        <v>40</v>
      </c>
      <c r="R29" s="17" t="s">
        <v>41</v>
      </c>
      <c r="S29" s="17">
        <v>9</v>
      </c>
      <c r="T29" s="17">
        <v>11</v>
      </c>
    </row>
    <row r="30" spans="1:20" x14ac:dyDescent="0.25">
      <c r="A30" s="20">
        <v>8</v>
      </c>
      <c r="B30" s="17" t="s">
        <v>94</v>
      </c>
      <c r="C30" s="17" t="s">
        <v>90</v>
      </c>
      <c r="D30" s="17">
        <v>10</v>
      </c>
      <c r="E30" s="17">
        <v>6</v>
      </c>
      <c r="G30" s="17" t="s">
        <v>67</v>
      </c>
      <c r="H30" s="17" t="s">
        <v>62</v>
      </c>
      <c r="I30" s="17">
        <v>9</v>
      </c>
      <c r="J30" s="17">
        <v>18</v>
      </c>
      <c r="L30" s="17" t="s">
        <v>66</v>
      </c>
      <c r="M30" s="17" t="s">
        <v>62</v>
      </c>
      <c r="N30" s="17">
        <v>10</v>
      </c>
      <c r="O30" s="17">
        <v>11</v>
      </c>
      <c r="Q30" s="17" t="s">
        <v>72</v>
      </c>
      <c r="R30" s="17" t="s">
        <v>70</v>
      </c>
      <c r="S30" s="17">
        <v>7</v>
      </c>
      <c r="T30" s="17">
        <v>11</v>
      </c>
    </row>
    <row r="31" spans="1:20" x14ac:dyDescent="0.25">
      <c r="A31" s="20">
        <v>9</v>
      </c>
      <c r="B31" s="17" t="s">
        <v>42</v>
      </c>
      <c r="C31" s="17" t="s">
        <v>41</v>
      </c>
      <c r="D31" s="17">
        <v>10</v>
      </c>
      <c r="E31" s="17">
        <v>5</v>
      </c>
      <c r="G31" s="17" t="s">
        <v>93</v>
      </c>
      <c r="H31" s="17" t="s">
        <v>90</v>
      </c>
      <c r="I31" s="17">
        <v>9</v>
      </c>
      <c r="J31" s="17">
        <v>17</v>
      </c>
      <c r="L31" s="17" t="s">
        <v>80</v>
      </c>
      <c r="M31" s="17" t="s">
        <v>70</v>
      </c>
      <c r="N31" s="17">
        <v>10</v>
      </c>
      <c r="O31" s="17">
        <v>11</v>
      </c>
      <c r="Q31" s="17" t="s">
        <v>54</v>
      </c>
      <c r="R31" s="17" t="s">
        <v>52</v>
      </c>
      <c r="S31" s="17">
        <v>9</v>
      </c>
      <c r="T31" s="17">
        <v>10</v>
      </c>
    </row>
    <row r="32" spans="1:20" x14ac:dyDescent="0.25">
      <c r="A32" s="20">
        <v>10</v>
      </c>
      <c r="B32" s="17" t="s">
        <v>66</v>
      </c>
      <c r="C32" s="17" t="s">
        <v>62</v>
      </c>
      <c r="D32" s="17">
        <v>10</v>
      </c>
      <c r="E32" s="17">
        <v>5</v>
      </c>
      <c r="G32" s="17" t="s">
        <v>85</v>
      </c>
      <c r="H32" s="17" t="s">
        <v>81</v>
      </c>
      <c r="I32" s="17">
        <v>11</v>
      </c>
      <c r="J32" s="17">
        <v>16</v>
      </c>
      <c r="L32" s="17" t="s">
        <v>88</v>
      </c>
      <c r="M32" s="17" t="s">
        <v>81</v>
      </c>
      <c r="N32" s="17">
        <v>10</v>
      </c>
      <c r="O32" s="17">
        <v>9</v>
      </c>
      <c r="Q32" s="17" t="s">
        <v>101</v>
      </c>
      <c r="R32" s="17" t="s">
        <v>98</v>
      </c>
      <c r="S32" s="17">
        <v>11</v>
      </c>
      <c r="T32" s="17">
        <v>10</v>
      </c>
    </row>
    <row r="33" spans="1:20" x14ac:dyDescent="0.25">
      <c r="A33" s="20">
        <v>11</v>
      </c>
      <c r="B33" s="17" t="s">
        <v>80</v>
      </c>
      <c r="C33" s="17" t="s">
        <v>70</v>
      </c>
      <c r="D33" s="17">
        <v>10</v>
      </c>
      <c r="E33" s="17">
        <v>5</v>
      </c>
      <c r="G33" s="17" t="s">
        <v>64</v>
      </c>
      <c r="H33" s="17" t="s">
        <v>62</v>
      </c>
      <c r="I33" s="17">
        <v>10</v>
      </c>
      <c r="J33" s="17">
        <v>16</v>
      </c>
      <c r="L33" s="17" t="s">
        <v>63</v>
      </c>
      <c r="M33" s="17" t="s">
        <v>62</v>
      </c>
      <c r="N33" s="17">
        <v>10</v>
      </c>
      <c r="O33" s="17">
        <v>7</v>
      </c>
      <c r="Q33" s="17" t="s">
        <v>95</v>
      </c>
      <c r="R33" s="17" t="s">
        <v>90</v>
      </c>
      <c r="S33" s="17">
        <v>8</v>
      </c>
      <c r="T33" s="17">
        <v>9</v>
      </c>
    </row>
    <row r="34" spans="1:20" x14ac:dyDescent="0.25">
      <c r="A34" s="20">
        <v>12</v>
      </c>
      <c r="B34" s="17" t="s">
        <v>119</v>
      </c>
      <c r="C34" s="17" t="s">
        <v>81</v>
      </c>
      <c r="D34" s="17">
        <v>7</v>
      </c>
      <c r="E34" s="17">
        <v>4</v>
      </c>
      <c r="G34" s="17" t="s">
        <v>65</v>
      </c>
      <c r="H34" s="17" t="s">
        <v>62</v>
      </c>
      <c r="I34" s="17">
        <v>8</v>
      </c>
      <c r="J34" s="17">
        <v>16</v>
      </c>
      <c r="L34" s="17" t="s">
        <v>54</v>
      </c>
      <c r="M34" s="17" t="s">
        <v>52</v>
      </c>
      <c r="N34" s="17">
        <v>9</v>
      </c>
      <c r="O34" s="17">
        <v>6</v>
      </c>
      <c r="Q34" s="17" t="s">
        <v>34</v>
      </c>
      <c r="R34" s="17" t="s">
        <v>41</v>
      </c>
      <c r="S34" s="17">
        <v>10</v>
      </c>
      <c r="T34" s="17">
        <v>9</v>
      </c>
    </row>
    <row r="35" spans="1:20" x14ac:dyDescent="0.25">
      <c r="A35" s="20">
        <v>13</v>
      </c>
      <c r="B35" s="17" t="s">
        <v>100</v>
      </c>
      <c r="C35" s="17" t="s">
        <v>98</v>
      </c>
      <c r="D35" s="17">
        <v>8</v>
      </c>
      <c r="E35" s="17">
        <v>4</v>
      </c>
      <c r="G35" s="17" t="s">
        <v>77</v>
      </c>
      <c r="H35" s="17" t="s">
        <v>70</v>
      </c>
      <c r="I35" s="17">
        <v>10</v>
      </c>
      <c r="J35" s="17">
        <v>16</v>
      </c>
      <c r="L35" s="17" t="s">
        <v>61</v>
      </c>
      <c r="M35" s="17" t="s">
        <v>52</v>
      </c>
      <c r="N35" s="17">
        <v>8</v>
      </c>
      <c r="O35" s="17">
        <v>5</v>
      </c>
      <c r="Q35" s="17" t="s">
        <v>115</v>
      </c>
      <c r="R35" s="17" t="s">
        <v>98</v>
      </c>
      <c r="S35" s="17">
        <v>8</v>
      </c>
      <c r="T35" s="17">
        <v>9</v>
      </c>
    </row>
    <row r="36" spans="1:20" x14ac:dyDescent="0.25">
      <c r="A36" s="20">
        <v>14</v>
      </c>
      <c r="B36" s="17" t="s">
        <v>101</v>
      </c>
      <c r="C36" s="17" t="s">
        <v>98</v>
      </c>
      <c r="D36" s="17">
        <v>11</v>
      </c>
      <c r="E36" s="17">
        <v>4</v>
      </c>
      <c r="G36" s="17" t="s">
        <v>53</v>
      </c>
      <c r="H36" s="17" t="s">
        <v>52</v>
      </c>
      <c r="I36" s="17">
        <v>9</v>
      </c>
      <c r="J36" s="17">
        <v>15</v>
      </c>
      <c r="L36" s="17" t="s">
        <v>89</v>
      </c>
      <c r="M36" s="17" t="s">
        <v>81</v>
      </c>
      <c r="N36" s="17">
        <v>9</v>
      </c>
      <c r="O36" s="17">
        <v>5</v>
      </c>
      <c r="Q36" s="17" t="s">
        <v>57</v>
      </c>
      <c r="R36" s="17" t="s">
        <v>52</v>
      </c>
      <c r="S36" s="17">
        <v>10</v>
      </c>
      <c r="T36" s="17">
        <v>8</v>
      </c>
    </row>
    <row r="37" spans="1:20" x14ac:dyDescent="0.25">
      <c r="A37" s="20">
        <v>15</v>
      </c>
      <c r="B37" s="17" t="s">
        <v>106</v>
      </c>
      <c r="C37" s="17" t="s">
        <v>98</v>
      </c>
      <c r="D37" s="17">
        <v>9</v>
      </c>
      <c r="E37" s="17">
        <v>4</v>
      </c>
      <c r="G37" s="17" t="s">
        <v>78</v>
      </c>
      <c r="H37" s="17" t="s">
        <v>70</v>
      </c>
      <c r="I37" s="17">
        <v>8</v>
      </c>
      <c r="J37" s="17">
        <v>15</v>
      </c>
      <c r="L37" s="17" t="s">
        <v>114</v>
      </c>
      <c r="M37" s="17" t="s">
        <v>62</v>
      </c>
      <c r="N37" s="17">
        <v>8</v>
      </c>
      <c r="O37" s="17">
        <v>5</v>
      </c>
      <c r="Q37" s="17" t="s">
        <v>89</v>
      </c>
      <c r="R37" s="17" t="s">
        <v>81</v>
      </c>
      <c r="S37" s="17">
        <v>9</v>
      </c>
      <c r="T37" s="17">
        <v>8</v>
      </c>
    </row>
    <row r="38" spans="1:20" x14ac:dyDescent="0.25"/>
  </sheetData>
  <mergeCells count="9">
    <mergeCell ref="B21:E21"/>
    <mergeCell ref="G21:J21"/>
    <mergeCell ref="L21:O21"/>
    <mergeCell ref="Q21:T21"/>
    <mergeCell ref="B1:T1"/>
    <mergeCell ref="B3:E3"/>
    <mergeCell ref="G3:J3"/>
    <mergeCell ref="L3:O3"/>
    <mergeCell ref="Q3:T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</sheetPr>
  <dimension ref="A1:T36"/>
  <sheetViews>
    <sheetView workbookViewId="0">
      <selection activeCell="Q2" sqref="Q2"/>
    </sheetView>
  </sheetViews>
  <sheetFormatPr defaultRowHeight="15" x14ac:dyDescent="0.25"/>
  <cols>
    <col min="1" max="1" width="20.7109375" bestFit="1" customWidth="1"/>
    <col min="2" max="2" width="13.5703125" bestFit="1" customWidth="1"/>
    <col min="3" max="3" width="17" style="24" bestFit="1" customWidth="1"/>
    <col min="4" max="4" width="15.140625" style="24" bestFit="1" customWidth="1"/>
    <col min="14" max="14" width="17" bestFit="1" customWidth="1"/>
    <col min="15" max="15" width="15.140625" bestFit="1" customWidth="1"/>
    <col min="16" max="16" width="15.140625" style="24" customWidth="1"/>
    <col min="18" max="19" width="0" hidden="1" customWidth="1"/>
  </cols>
  <sheetData>
    <row r="1" spans="1:20" x14ac:dyDescent="0.25">
      <c r="A1" s="36" t="s">
        <v>52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8"/>
      <c r="Q1" s="23" t="s">
        <v>52</v>
      </c>
    </row>
    <row r="2" spans="1:20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7" t="s">
        <v>37</v>
      </c>
      <c r="O2" s="17" t="s">
        <v>38</v>
      </c>
      <c r="P2" s="17" t="s">
        <v>45</v>
      </c>
      <c r="Q2" s="24"/>
      <c r="R2" s="24" t="s">
        <v>46</v>
      </c>
      <c r="S2" s="24" t="s">
        <v>47</v>
      </c>
    </row>
    <row r="3" spans="1:20" x14ac:dyDescent="0.25">
      <c r="A3" s="9" t="s">
        <v>53</v>
      </c>
      <c r="B3" s="3">
        <v>9</v>
      </c>
      <c r="C3" s="3">
        <v>23</v>
      </c>
      <c r="D3" s="3">
        <v>2</v>
      </c>
      <c r="E3" s="3">
        <v>3</v>
      </c>
      <c r="F3" s="3">
        <v>68</v>
      </c>
      <c r="G3" s="3">
        <v>8</v>
      </c>
      <c r="H3" s="3">
        <v>21</v>
      </c>
      <c r="I3" s="3">
        <v>7</v>
      </c>
      <c r="J3" s="3">
        <v>15</v>
      </c>
      <c r="K3" s="3">
        <v>0</v>
      </c>
      <c r="L3" s="3">
        <v>0</v>
      </c>
      <c r="M3" s="3">
        <v>55</v>
      </c>
      <c r="N3" s="10">
        <f>(VLOOKUP(A3,Games!$A$2:$D$150,3,FALSE))</f>
        <v>0</v>
      </c>
      <c r="O3" s="10">
        <f>VLOOKUP(A3,Games!$A$2:$D$150,4,FALSE)</f>
        <v>9</v>
      </c>
      <c r="P3" s="11">
        <f>(R3-S3)/B3</f>
        <v>14.333333333333334</v>
      </c>
      <c r="Q3" s="24"/>
      <c r="R3" s="24">
        <f>SUM(M3,I3,H3,G3,F3)</f>
        <v>159</v>
      </c>
      <c r="S3" s="24">
        <f>SUM((J3*2),(K3*3),(L3*4))</f>
        <v>30</v>
      </c>
    </row>
    <row r="4" spans="1:20" x14ac:dyDescent="0.25">
      <c r="A4" s="9" t="s">
        <v>54</v>
      </c>
      <c r="B4" s="3">
        <v>9</v>
      </c>
      <c r="C4" s="3">
        <v>29</v>
      </c>
      <c r="D4" s="3">
        <v>6</v>
      </c>
      <c r="E4" s="3">
        <v>10</v>
      </c>
      <c r="F4" s="3">
        <v>83</v>
      </c>
      <c r="G4" s="3">
        <v>9</v>
      </c>
      <c r="H4" s="3">
        <v>9</v>
      </c>
      <c r="I4" s="3">
        <v>12</v>
      </c>
      <c r="J4" s="3">
        <v>9</v>
      </c>
      <c r="K4" s="3">
        <v>0</v>
      </c>
      <c r="L4" s="3">
        <v>1</v>
      </c>
      <c r="M4" s="3">
        <v>86</v>
      </c>
      <c r="N4" s="10">
        <f>(VLOOKUP(A4,Games!$A$2:$D$150,3,FALSE))</f>
        <v>0</v>
      </c>
      <c r="O4" s="10">
        <f>VLOOKUP(A4,Games!$A$2:$D$150,4,FALSE)</f>
        <v>9</v>
      </c>
      <c r="P4" s="11">
        <f t="shared" ref="P4:P10" si="0">(R4-S4)/B4</f>
        <v>19.666666666666668</v>
      </c>
      <c r="Q4" s="24"/>
      <c r="R4" s="24">
        <f t="shared" ref="R4:R10" si="1">SUM(M4,I4,H4,G4,F4)</f>
        <v>199</v>
      </c>
      <c r="S4" s="24">
        <f t="shared" ref="S4:S10" si="2">SUM((J4*2),(K4*3),(L4*4))</f>
        <v>22</v>
      </c>
    </row>
    <row r="5" spans="1:20" x14ac:dyDescent="0.25">
      <c r="A5" s="9" t="s">
        <v>111</v>
      </c>
      <c r="B5" s="3">
        <v>6</v>
      </c>
      <c r="C5" s="3">
        <v>7</v>
      </c>
      <c r="D5" s="3">
        <v>2</v>
      </c>
      <c r="E5" s="3">
        <v>4</v>
      </c>
      <c r="F5" s="3">
        <v>25</v>
      </c>
      <c r="G5" s="3">
        <v>15</v>
      </c>
      <c r="H5" s="3">
        <v>6</v>
      </c>
      <c r="I5" s="3">
        <v>8</v>
      </c>
      <c r="J5" s="3">
        <v>13</v>
      </c>
      <c r="K5" s="3">
        <v>0</v>
      </c>
      <c r="L5" s="3">
        <v>0</v>
      </c>
      <c r="M5" s="3">
        <v>24</v>
      </c>
      <c r="N5" s="10">
        <f>(VLOOKUP(A5,Games!$A$2:$D$150,3,FALSE))</f>
        <v>0</v>
      </c>
      <c r="O5" s="10">
        <f>VLOOKUP(A5,Games!$A$2:$D$150,4,FALSE)</f>
        <v>6</v>
      </c>
      <c r="P5" s="11">
        <f t="shared" si="0"/>
        <v>8.6666666666666661</v>
      </c>
      <c r="Q5" s="24"/>
      <c r="R5" s="24">
        <f t="shared" si="1"/>
        <v>78</v>
      </c>
      <c r="S5" s="24">
        <f t="shared" si="2"/>
        <v>26</v>
      </c>
    </row>
    <row r="6" spans="1:20" x14ac:dyDescent="0.25">
      <c r="A6" s="9" t="s">
        <v>116</v>
      </c>
      <c r="B6" s="3">
        <v>1</v>
      </c>
      <c r="C6" s="3">
        <v>1</v>
      </c>
      <c r="D6" s="3">
        <v>0</v>
      </c>
      <c r="E6" s="3">
        <v>2</v>
      </c>
      <c r="F6" s="3">
        <v>4</v>
      </c>
      <c r="G6" s="3">
        <v>1</v>
      </c>
      <c r="H6" s="3">
        <v>0</v>
      </c>
      <c r="I6" s="3">
        <v>1</v>
      </c>
      <c r="J6" s="3">
        <v>3</v>
      </c>
      <c r="K6" s="3">
        <v>0</v>
      </c>
      <c r="L6" s="3">
        <v>0</v>
      </c>
      <c r="M6" s="3">
        <v>4</v>
      </c>
      <c r="N6" s="10">
        <f>(VLOOKUP(A6,Games!$A$2:$D$150,3,FALSE))</f>
        <v>0</v>
      </c>
      <c r="O6" s="10">
        <f>VLOOKUP(A6,Games!$A$2:$D$150,4,FALSE)</f>
        <v>1</v>
      </c>
      <c r="P6" s="11">
        <f t="shared" si="0"/>
        <v>4</v>
      </c>
      <c r="Q6" s="24"/>
      <c r="R6" s="24">
        <f t="shared" si="1"/>
        <v>10</v>
      </c>
      <c r="S6" s="24">
        <f t="shared" si="2"/>
        <v>6</v>
      </c>
    </row>
    <row r="7" spans="1:20" x14ac:dyDescent="0.25">
      <c r="A7" s="9" t="s">
        <v>112</v>
      </c>
      <c r="B7" s="3">
        <v>1</v>
      </c>
      <c r="C7" s="3">
        <v>0</v>
      </c>
      <c r="D7" s="3">
        <v>0</v>
      </c>
      <c r="E7" s="3">
        <v>0</v>
      </c>
      <c r="F7" s="3">
        <v>1</v>
      </c>
      <c r="G7" s="3">
        <v>1</v>
      </c>
      <c r="H7" s="3">
        <v>0</v>
      </c>
      <c r="I7" s="3">
        <v>0</v>
      </c>
      <c r="J7" s="3">
        <v>2</v>
      </c>
      <c r="K7" s="3">
        <v>0</v>
      </c>
      <c r="L7" s="3">
        <v>0</v>
      </c>
      <c r="M7" s="3">
        <v>0</v>
      </c>
      <c r="N7" s="10">
        <f>(VLOOKUP(A7,Games!$A$2:$D$150,3,FALSE))</f>
        <v>0</v>
      </c>
      <c r="O7" s="10">
        <f>VLOOKUP(A7,Games!$A$2:$D$150,4,FALSE)</f>
        <v>1</v>
      </c>
      <c r="P7" s="11">
        <f t="shared" si="0"/>
        <v>-2</v>
      </c>
      <c r="Q7" s="24"/>
      <c r="R7" s="24">
        <f t="shared" si="1"/>
        <v>2</v>
      </c>
      <c r="S7" s="24">
        <f t="shared" si="2"/>
        <v>4</v>
      </c>
    </row>
    <row r="8" spans="1:20" x14ac:dyDescent="0.25">
      <c r="A8" s="9" t="s">
        <v>55</v>
      </c>
      <c r="B8" s="3">
        <v>10</v>
      </c>
      <c r="C8" s="3">
        <v>10</v>
      </c>
      <c r="D8" s="3">
        <v>12</v>
      </c>
      <c r="E8" s="3">
        <v>1</v>
      </c>
      <c r="F8" s="3">
        <v>24</v>
      </c>
      <c r="G8" s="3">
        <v>13</v>
      </c>
      <c r="H8" s="3">
        <v>8</v>
      </c>
      <c r="I8" s="3">
        <v>1</v>
      </c>
      <c r="J8" s="3">
        <v>21</v>
      </c>
      <c r="K8" s="3">
        <v>0</v>
      </c>
      <c r="L8" s="3">
        <v>0</v>
      </c>
      <c r="M8" s="3">
        <v>57</v>
      </c>
      <c r="N8" s="10">
        <f>(VLOOKUP(A8,Games!$A$2:$D$150,3,FALSE))</f>
        <v>0</v>
      </c>
      <c r="O8" s="10">
        <f>VLOOKUP(A8,Games!$A$2:$D$150,4,FALSE)</f>
        <v>10</v>
      </c>
      <c r="P8" s="11">
        <f t="shared" si="0"/>
        <v>6.1</v>
      </c>
      <c r="Q8" s="24"/>
      <c r="R8" s="24">
        <f t="shared" si="1"/>
        <v>103</v>
      </c>
      <c r="S8" s="24">
        <f t="shared" si="2"/>
        <v>42</v>
      </c>
    </row>
    <row r="9" spans="1:20" x14ac:dyDescent="0.25">
      <c r="A9" s="9" t="s">
        <v>56</v>
      </c>
      <c r="B9" s="3">
        <v>1</v>
      </c>
      <c r="C9" s="3">
        <v>1</v>
      </c>
      <c r="D9" s="3">
        <v>1</v>
      </c>
      <c r="E9" s="3">
        <v>0</v>
      </c>
      <c r="F9" s="3">
        <v>9</v>
      </c>
      <c r="G9" s="3">
        <v>1</v>
      </c>
      <c r="H9" s="3">
        <v>0</v>
      </c>
      <c r="I9" s="3">
        <v>1</v>
      </c>
      <c r="J9" s="3">
        <v>2</v>
      </c>
      <c r="K9" s="3">
        <v>0</v>
      </c>
      <c r="L9" s="3">
        <v>0</v>
      </c>
      <c r="M9" s="3">
        <v>5</v>
      </c>
      <c r="N9" s="10">
        <f>(VLOOKUP(A9,Games!$A$2:$D$150,3,FALSE))</f>
        <v>0</v>
      </c>
      <c r="O9" s="10">
        <f>VLOOKUP(A9,Games!$A$2:$D$150,4,FALSE)</f>
        <v>1</v>
      </c>
      <c r="P9" s="11">
        <f t="shared" si="0"/>
        <v>12</v>
      </c>
      <c r="Q9" s="24"/>
      <c r="R9" s="24">
        <f t="shared" si="1"/>
        <v>16</v>
      </c>
      <c r="S9" s="24">
        <f t="shared" si="2"/>
        <v>4</v>
      </c>
    </row>
    <row r="10" spans="1:20" x14ac:dyDescent="0.25">
      <c r="A10" s="9" t="s">
        <v>57</v>
      </c>
      <c r="B10" s="3">
        <v>10</v>
      </c>
      <c r="C10" s="3">
        <v>7</v>
      </c>
      <c r="D10" s="3">
        <v>2</v>
      </c>
      <c r="E10" s="3">
        <v>8</v>
      </c>
      <c r="F10" s="3">
        <v>31</v>
      </c>
      <c r="G10" s="3">
        <v>28</v>
      </c>
      <c r="H10" s="3">
        <v>10</v>
      </c>
      <c r="I10" s="3">
        <v>0</v>
      </c>
      <c r="J10" s="3">
        <v>14</v>
      </c>
      <c r="K10" s="3">
        <v>0</v>
      </c>
      <c r="L10" s="3">
        <v>0</v>
      </c>
      <c r="M10" s="3">
        <v>28</v>
      </c>
      <c r="N10" s="10">
        <f>(VLOOKUP(A10,Games!$A$2:$D$150,3,FALSE))</f>
        <v>0</v>
      </c>
      <c r="O10" s="10">
        <f>VLOOKUP(A10,Games!$A$2:$D$150,4,FALSE)</f>
        <v>10</v>
      </c>
      <c r="P10" s="11">
        <f t="shared" si="0"/>
        <v>6.9</v>
      </c>
      <c r="Q10" s="24"/>
      <c r="R10" s="24">
        <f t="shared" si="1"/>
        <v>97</v>
      </c>
      <c r="S10" s="24">
        <f t="shared" si="2"/>
        <v>28</v>
      </c>
    </row>
    <row r="11" spans="1:20" x14ac:dyDescent="0.25">
      <c r="A11" s="9" t="s">
        <v>58</v>
      </c>
      <c r="B11" s="3">
        <v>3</v>
      </c>
      <c r="C11" s="3">
        <v>6</v>
      </c>
      <c r="D11" s="3">
        <v>0</v>
      </c>
      <c r="E11" s="3">
        <v>4</v>
      </c>
      <c r="F11" s="3">
        <v>14</v>
      </c>
      <c r="G11" s="3">
        <v>1</v>
      </c>
      <c r="H11" s="3">
        <v>2</v>
      </c>
      <c r="I11" s="3">
        <v>1</v>
      </c>
      <c r="J11" s="3">
        <v>4</v>
      </c>
      <c r="K11" s="3">
        <v>0</v>
      </c>
      <c r="L11" s="3">
        <v>0</v>
      </c>
      <c r="M11" s="3">
        <v>16</v>
      </c>
      <c r="N11" s="10">
        <f>(VLOOKUP(A11,Games!$A$2:$D$150,3,FALSE))</f>
        <v>0</v>
      </c>
      <c r="O11" s="10">
        <f>VLOOKUP(A11,Games!$A$2:$D$150,4,FALSE)</f>
        <v>3</v>
      </c>
      <c r="P11" s="11">
        <f t="shared" ref="P11" si="3">(R11-S11)/B11</f>
        <v>8.6666666666666661</v>
      </c>
      <c r="Q11" s="24"/>
      <c r="R11" s="24">
        <f t="shared" ref="R11" si="4">SUM(M11,I11,H11,G11,F11)</f>
        <v>34</v>
      </c>
      <c r="S11" s="24">
        <f t="shared" ref="S11" si="5">SUM((J11*2),(K11*3),(L11*4))</f>
        <v>8</v>
      </c>
      <c r="T11" s="24"/>
    </row>
    <row r="12" spans="1:20" x14ac:dyDescent="0.25">
      <c r="A12" s="9" t="s">
        <v>59</v>
      </c>
      <c r="B12" s="1">
        <v>1</v>
      </c>
      <c r="C12" s="1">
        <v>0</v>
      </c>
      <c r="D12" s="1">
        <v>0</v>
      </c>
      <c r="E12" s="1">
        <v>1</v>
      </c>
      <c r="F12" s="1">
        <v>1</v>
      </c>
      <c r="G12" s="1">
        <v>2</v>
      </c>
      <c r="H12" s="1">
        <v>0</v>
      </c>
      <c r="I12" s="1">
        <v>0</v>
      </c>
      <c r="J12" s="1">
        <v>2</v>
      </c>
      <c r="K12" s="1">
        <v>0</v>
      </c>
      <c r="L12" s="1">
        <v>0</v>
      </c>
      <c r="M12" s="1">
        <v>1</v>
      </c>
      <c r="N12" s="10">
        <f>(VLOOKUP(A12,Games!$A$2:$D$150,3,FALSE))</f>
        <v>0</v>
      </c>
      <c r="O12" s="10">
        <f>VLOOKUP(A12,Games!$A$2:$D$150,4,FALSE)</f>
        <v>1</v>
      </c>
      <c r="P12" s="11">
        <f t="shared" ref="P12:P14" si="6">(R12-S12)/B12</f>
        <v>0</v>
      </c>
      <c r="Q12" s="24"/>
      <c r="R12" s="24">
        <f t="shared" ref="R12:R14" si="7">SUM(M12,I12,H12,G12,F12)</f>
        <v>4</v>
      </c>
      <c r="S12" s="24">
        <f t="shared" ref="S12:S14" si="8">SUM((J12*2),(K12*3),(L12*4))</f>
        <v>4</v>
      </c>
      <c r="T12" s="24"/>
    </row>
    <row r="13" spans="1:20" s="24" customFormat="1" x14ac:dyDescent="0.25">
      <c r="A13" s="9" t="s">
        <v>60</v>
      </c>
      <c r="B13" s="17">
        <v>3</v>
      </c>
      <c r="C13" s="17">
        <v>5</v>
      </c>
      <c r="D13" s="17">
        <v>0</v>
      </c>
      <c r="E13" s="17">
        <v>0</v>
      </c>
      <c r="F13" s="17">
        <v>8</v>
      </c>
      <c r="G13" s="17">
        <v>4</v>
      </c>
      <c r="H13" s="17">
        <v>3</v>
      </c>
      <c r="I13" s="17">
        <v>0</v>
      </c>
      <c r="J13" s="17">
        <v>3</v>
      </c>
      <c r="K13" s="17">
        <v>0</v>
      </c>
      <c r="L13" s="17">
        <v>0</v>
      </c>
      <c r="M13" s="17">
        <v>10</v>
      </c>
      <c r="N13" s="10">
        <f>(VLOOKUP(A13,Games!$A$2:$D$150,3,FALSE))</f>
        <v>0</v>
      </c>
      <c r="O13" s="10">
        <f>VLOOKUP(A13,Games!$A$2:$D$150,4,FALSE)</f>
        <v>3</v>
      </c>
      <c r="P13" s="11">
        <f t="shared" si="6"/>
        <v>6.333333333333333</v>
      </c>
      <c r="R13" s="24">
        <f t="shared" si="7"/>
        <v>25</v>
      </c>
      <c r="S13" s="24">
        <f t="shared" si="8"/>
        <v>6</v>
      </c>
    </row>
    <row r="14" spans="1:20" s="24" customFormat="1" x14ac:dyDescent="0.25">
      <c r="A14" s="9" t="s">
        <v>61</v>
      </c>
      <c r="B14" s="17">
        <v>8</v>
      </c>
      <c r="C14" s="17">
        <v>28</v>
      </c>
      <c r="D14" s="17">
        <v>5</v>
      </c>
      <c r="E14" s="17">
        <v>6</v>
      </c>
      <c r="F14" s="17">
        <v>27</v>
      </c>
      <c r="G14" s="17">
        <v>7</v>
      </c>
      <c r="H14" s="17">
        <v>8</v>
      </c>
      <c r="I14" s="17">
        <v>1</v>
      </c>
      <c r="J14" s="17">
        <v>5</v>
      </c>
      <c r="K14" s="17">
        <v>0</v>
      </c>
      <c r="L14" s="17">
        <v>1</v>
      </c>
      <c r="M14" s="17">
        <v>77</v>
      </c>
      <c r="N14" s="10">
        <f>(VLOOKUP(A14,Games!$A$2:$D$150,3,FALSE))</f>
        <v>0</v>
      </c>
      <c r="O14" s="10">
        <f>VLOOKUP(A14,Games!$A$2:$D$150,4,FALSE)</f>
        <v>8</v>
      </c>
      <c r="P14" s="11">
        <f t="shared" si="6"/>
        <v>13.25</v>
      </c>
      <c r="R14" s="24">
        <f t="shared" si="7"/>
        <v>120</v>
      </c>
      <c r="S14" s="24">
        <f t="shared" si="8"/>
        <v>14</v>
      </c>
    </row>
    <row r="15" spans="1:20" s="24" customFormat="1" x14ac:dyDescent="0.25">
      <c r="A15" s="9" t="s">
        <v>113</v>
      </c>
      <c r="B15" s="17">
        <v>1</v>
      </c>
      <c r="C15" s="17">
        <v>0</v>
      </c>
      <c r="D15" s="17">
        <v>1</v>
      </c>
      <c r="E15" s="17">
        <v>0</v>
      </c>
      <c r="F15" s="17">
        <v>2</v>
      </c>
      <c r="G15" s="17">
        <v>1</v>
      </c>
      <c r="H15" s="17">
        <v>2</v>
      </c>
      <c r="I15" s="17">
        <v>0</v>
      </c>
      <c r="J15" s="17">
        <v>0</v>
      </c>
      <c r="K15" s="17">
        <v>0</v>
      </c>
      <c r="L15" s="17">
        <v>0</v>
      </c>
      <c r="M15" s="17">
        <v>3</v>
      </c>
      <c r="N15" s="10">
        <f>(VLOOKUP(A15,Games!$A$2:$D$150,3,FALSE))</f>
        <v>0</v>
      </c>
      <c r="O15" s="10">
        <f>VLOOKUP(A15,Games!$A$2:$D$150,4,FALSE)</f>
        <v>1</v>
      </c>
      <c r="P15" s="11">
        <f t="shared" ref="P15" si="9">(R15-S15)/B15</f>
        <v>8</v>
      </c>
      <c r="R15" s="24">
        <f t="shared" ref="R15" si="10">SUM(M15,I15,H15,G15,F15)</f>
        <v>8</v>
      </c>
      <c r="S15" s="24">
        <f t="shared" ref="S15" si="11">SUM((J15*2),(K15*3),(L15*4))</f>
        <v>0</v>
      </c>
    </row>
    <row r="16" spans="1:20" s="24" customFormat="1" x14ac:dyDescent="0.25">
      <c r="A16" s="9" t="s">
        <v>121</v>
      </c>
      <c r="B16" s="17">
        <v>3</v>
      </c>
      <c r="C16" s="17">
        <v>4</v>
      </c>
      <c r="D16" s="17">
        <v>0</v>
      </c>
      <c r="E16" s="17">
        <v>2</v>
      </c>
      <c r="F16" s="17">
        <v>5</v>
      </c>
      <c r="G16" s="17">
        <v>1</v>
      </c>
      <c r="H16" s="17">
        <v>6</v>
      </c>
      <c r="I16" s="17">
        <v>0</v>
      </c>
      <c r="J16" s="17">
        <v>1</v>
      </c>
      <c r="K16" s="17">
        <v>0</v>
      </c>
      <c r="L16" s="17">
        <v>0</v>
      </c>
      <c r="M16" s="17">
        <v>10</v>
      </c>
      <c r="N16" s="10">
        <f>(VLOOKUP(A16,Games!$A$2:$D$150,3,FALSE))</f>
        <v>0</v>
      </c>
      <c r="O16" s="10">
        <f>VLOOKUP(A16,Games!$A$2:$D$150,4,FALSE)</f>
        <v>3</v>
      </c>
      <c r="P16" s="11">
        <f t="shared" ref="P16" si="12">(R16-S16)/B16</f>
        <v>6.666666666666667</v>
      </c>
      <c r="R16" s="24">
        <f t="shared" ref="R16" si="13">SUM(M16,I16,H16,G16,F16)</f>
        <v>22</v>
      </c>
      <c r="S16" s="24">
        <f t="shared" ref="S16" si="14">SUM((J16*2),(K16*3),(L16*4))</f>
        <v>2</v>
      </c>
    </row>
    <row r="17" spans="1:19" s="24" customFormat="1" x14ac:dyDescent="0.25">
      <c r="A17" s="9" t="s">
        <v>123</v>
      </c>
      <c r="B17" s="17">
        <v>1</v>
      </c>
      <c r="C17" s="17">
        <v>2</v>
      </c>
      <c r="D17" s="17">
        <v>0</v>
      </c>
      <c r="E17" s="17">
        <v>1</v>
      </c>
      <c r="F17" s="17">
        <v>2</v>
      </c>
      <c r="G17" s="17">
        <v>2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5</v>
      </c>
      <c r="N17" s="10">
        <f>(VLOOKUP(A17,Games!$A$2:$D$150,3,FALSE))</f>
        <v>0</v>
      </c>
      <c r="O17" s="10">
        <f>VLOOKUP(A17,Games!$A$2:$D$150,4,FALSE)</f>
        <v>1</v>
      </c>
      <c r="P17" s="11">
        <f t="shared" ref="P17" si="15">(R17-S17)/B17</f>
        <v>9</v>
      </c>
      <c r="R17" s="24">
        <f t="shared" ref="R17" si="16">SUM(M17,I17,H17,G17,F17)</f>
        <v>9</v>
      </c>
      <c r="S17" s="24">
        <f t="shared" ref="S17" si="17">SUM((J17*2),(K17*3),(L17*4))</f>
        <v>0</v>
      </c>
    </row>
    <row r="18" spans="1:19" s="24" customFormat="1" x14ac:dyDescent="0.25">
      <c r="A18" s="18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8"/>
      <c r="O18" s="28"/>
      <c r="P18" s="31"/>
    </row>
    <row r="19" spans="1:19" x14ac:dyDescent="0.25">
      <c r="A19" s="35" t="s">
        <v>13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29"/>
    </row>
    <row r="20" spans="1:19" x14ac:dyDescent="0.25">
      <c r="A20" s="36" t="s">
        <v>52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</row>
    <row r="21" spans="1:19" x14ac:dyDescent="0.25">
      <c r="A21" s="1" t="s">
        <v>0</v>
      </c>
      <c r="B21" s="1" t="s">
        <v>1</v>
      </c>
      <c r="C21" s="1" t="s">
        <v>2</v>
      </c>
      <c r="D21" s="1" t="s">
        <v>3</v>
      </c>
      <c r="E21" s="1" t="s">
        <v>4</v>
      </c>
      <c r="F21" s="1" t="s">
        <v>5</v>
      </c>
      <c r="G21" s="1" t="s">
        <v>6</v>
      </c>
      <c r="H21" s="1" t="s">
        <v>7</v>
      </c>
      <c r="I21" s="1" t="s">
        <v>8</v>
      </c>
      <c r="J21" s="1" t="s">
        <v>9</v>
      </c>
      <c r="K21" s="1" t="s">
        <v>10</v>
      </c>
      <c r="L21" s="1" t="s">
        <v>11</v>
      </c>
      <c r="M21" s="1" t="s">
        <v>12</v>
      </c>
    </row>
    <row r="22" spans="1:19" x14ac:dyDescent="0.25">
      <c r="A22" s="2" t="str">
        <f t="shared" ref="A22:A30" si="18">IF(A3=""," ",A3)</f>
        <v>Ben O'Brien</v>
      </c>
      <c r="B22" s="3"/>
      <c r="C22" s="4">
        <f t="shared" ref="C22:M22" si="19">IF(ISNUMBER($B3),C3/$B3," ")</f>
        <v>2.5555555555555554</v>
      </c>
      <c r="D22" s="4">
        <f t="shared" si="19"/>
        <v>0.22222222222222221</v>
      </c>
      <c r="E22" s="4">
        <f t="shared" si="19"/>
        <v>0.33333333333333331</v>
      </c>
      <c r="F22" s="4">
        <f t="shared" si="19"/>
        <v>7.5555555555555554</v>
      </c>
      <c r="G22" s="4">
        <f t="shared" si="19"/>
        <v>0.88888888888888884</v>
      </c>
      <c r="H22" s="4">
        <f t="shared" si="19"/>
        <v>2.3333333333333335</v>
      </c>
      <c r="I22" s="4">
        <f t="shared" si="19"/>
        <v>0.77777777777777779</v>
      </c>
      <c r="J22" s="4">
        <f t="shared" si="19"/>
        <v>1.6666666666666667</v>
      </c>
      <c r="K22" s="4">
        <f t="shared" si="19"/>
        <v>0</v>
      </c>
      <c r="L22" s="4">
        <f t="shared" si="19"/>
        <v>0</v>
      </c>
      <c r="M22" s="4">
        <f t="shared" si="19"/>
        <v>6.1111111111111107</v>
      </c>
    </row>
    <row r="23" spans="1:19" x14ac:dyDescent="0.25">
      <c r="A23" s="2" t="str">
        <f t="shared" si="18"/>
        <v>Cody Denham</v>
      </c>
      <c r="B23" s="3"/>
      <c r="C23" s="4">
        <f t="shared" ref="C23:M23" si="20">IF(ISNUMBER($B4),C4/$B4," ")</f>
        <v>3.2222222222222223</v>
      </c>
      <c r="D23" s="4">
        <f t="shared" si="20"/>
        <v>0.66666666666666663</v>
      </c>
      <c r="E23" s="4">
        <f t="shared" si="20"/>
        <v>1.1111111111111112</v>
      </c>
      <c r="F23" s="4">
        <f t="shared" si="20"/>
        <v>9.2222222222222214</v>
      </c>
      <c r="G23" s="4">
        <f t="shared" si="20"/>
        <v>1</v>
      </c>
      <c r="H23" s="4">
        <f t="shared" si="20"/>
        <v>1</v>
      </c>
      <c r="I23" s="4">
        <f t="shared" si="20"/>
        <v>1.3333333333333333</v>
      </c>
      <c r="J23" s="4">
        <f t="shared" si="20"/>
        <v>1</v>
      </c>
      <c r="K23" s="4">
        <f t="shared" si="20"/>
        <v>0</v>
      </c>
      <c r="L23" s="4">
        <f t="shared" si="20"/>
        <v>0.1111111111111111</v>
      </c>
      <c r="M23" s="4">
        <f t="shared" si="20"/>
        <v>9.5555555555555554</v>
      </c>
    </row>
    <row r="24" spans="1:19" x14ac:dyDescent="0.25">
      <c r="A24" s="2" t="str">
        <f t="shared" si="18"/>
        <v>Luke Collins</v>
      </c>
      <c r="B24" s="3"/>
      <c r="C24" s="4">
        <f t="shared" ref="C24:M24" si="21">IF(ISNUMBER($B5),C5/$B5," ")</f>
        <v>1.1666666666666667</v>
      </c>
      <c r="D24" s="4">
        <f t="shared" si="21"/>
        <v>0.33333333333333331</v>
      </c>
      <c r="E24" s="4">
        <f t="shared" si="21"/>
        <v>0.66666666666666663</v>
      </c>
      <c r="F24" s="4">
        <f t="shared" si="21"/>
        <v>4.166666666666667</v>
      </c>
      <c r="G24" s="4">
        <f t="shared" si="21"/>
        <v>2.5</v>
      </c>
      <c r="H24" s="4">
        <f t="shared" si="21"/>
        <v>1</v>
      </c>
      <c r="I24" s="4">
        <f t="shared" si="21"/>
        <v>1.3333333333333333</v>
      </c>
      <c r="J24" s="4">
        <f t="shared" si="21"/>
        <v>2.1666666666666665</v>
      </c>
      <c r="K24" s="4">
        <f t="shared" si="21"/>
        <v>0</v>
      </c>
      <c r="L24" s="4">
        <f t="shared" si="21"/>
        <v>0</v>
      </c>
      <c r="M24" s="4">
        <f t="shared" si="21"/>
        <v>4</v>
      </c>
    </row>
    <row r="25" spans="1:19" x14ac:dyDescent="0.25">
      <c r="A25" s="2" t="str">
        <f t="shared" si="18"/>
        <v>Etienne Maujean</v>
      </c>
      <c r="B25" s="3"/>
      <c r="C25" s="4">
        <f t="shared" ref="C25:M25" si="22">IF(ISNUMBER($B6),C6/$B6," ")</f>
        <v>1</v>
      </c>
      <c r="D25" s="4">
        <f t="shared" si="22"/>
        <v>0</v>
      </c>
      <c r="E25" s="4">
        <f t="shared" si="22"/>
        <v>2</v>
      </c>
      <c r="F25" s="4">
        <f t="shared" si="22"/>
        <v>4</v>
      </c>
      <c r="G25" s="4">
        <f t="shared" si="22"/>
        <v>1</v>
      </c>
      <c r="H25" s="4">
        <f t="shared" si="22"/>
        <v>0</v>
      </c>
      <c r="I25" s="4">
        <f t="shared" si="22"/>
        <v>1</v>
      </c>
      <c r="J25" s="4">
        <f t="shared" si="22"/>
        <v>3</v>
      </c>
      <c r="K25" s="4">
        <f t="shared" si="22"/>
        <v>0</v>
      </c>
      <c r="L25" s="4">
        <f t="shared" si="22"/>
        <v>0</v>
      </c>
      <c r="M25" s="4">
        <f t="shared" si="22"/>
        <v>4</v>
      </c>
    </row>
    <row r="26" spans="1:19" x14ac:dyDescent="0.25">
      <c r="A26" s="2" t="str">
        <f t="shared" si="18"/>
        <v>Cameron Rees</v>
      </c>
      <c r="B26" s="3"/>
      <c r="C26" s="4">
        <f t="shared" ref="C26:M26" si="23">IF(ISNUMBER($B7),C7/$B7," ")</f>
        <v>0</v>
      </c>
      <c r="D26" s="4">
        <f t="shared" si="23"/>
        <v>0</v>
      </c>
      <c r="E26" s="4">
        <f t="shared" si="23"/>
        <v>0</v>
      </c>
      <c r="F26" s="4">
        <f t="shared" si="23"/>
        <v>1</v>
      </c>
      <c r="G26" s="4">
        <f t="shared" si="23"/>
        <v>1</v>
      </c>
      <c r="H26" s="4">
        <f t="shared" si="23"/>
        <v>0</v>
      </c>
      <c r="I26" s="4">
        <f t="shared" si="23"/>
        <v>0</v>
      </c>
      <c r="J26" s="4">
        <f t="shared" si="23"/>
        <v>2</v>
      </c>
      <c r="K26" s="4">
        <f t="shared" si="23"/>
        <v>0</v>
      </c>
      <c r="L26" s="4">
        <f t="shared" si="23"/>
        <v>0</v>
      </c>
      <c r="M26" s="4">
        <f t="shared" si="23"/>
        <v>0</v>
      </c>
    </row>
    <row r="27" spans="1:19" x14ac:dyDescent="0.25">
      <c r="A27" s="2" t="str">
        <f t="shared" si="18"/>
        <v>Ross Garrett</v>
      </c>
      <c r="B27" s="3"/>
      <c r="C27" s="4">
        <f t="shared" ref="C27:M27" si="24">IF(ISNUMBER($B8),C8/$B8," ")</f>
        <v>1</v>
      </c>
      <c r="D27" s="4">
        <f t="shared" si="24"/>
        <v>1.2</v>
      </c>
      <c r="E27" s="4">
        <f t="shared" si="24"/>
        <v>0.1</v>
      </c>
      <c r="F27" s="4">
        <f t="shared" si="24"/>
        <v>2.4</v>
      </c>
      <c r="G27" s="4">
        <f t="shared" si="24"/>
        <v>1.3</v>
      </c>
      <c r="H27" s="4">
        <f t="shared" si="24"/>
        <v>0.8</v>
      </c>
      <c r="I27" s="4">
        <f t="shared" si="24"/>
        <v>0.1</v>
      </c>
      <c r="J27" s="4">
        <f t="shared" si="24"/>
        <v>2.1</v>
      </c>
      <c r="K27" s="4">
        <f t="shared" si="24"/>
        <v>0</v>
      </c>
      <c r="L27" s="4">
        <f t="shared" si="24"/>
        <v>0</v>
      </c>
      <c r="M27" s="4">
        <f t="shared" si="24"/>
        <v>5.7</v>
      </c>
    </row>
    <row r="28" spans="1:19" x14ac:dyDescent="0.25">
      <c r="A28" s="2" t="str">
        <f t="shared" si="18"/>
        <v>Chris Hall</v>
      </c>
      <c r="B28" s="3"/>
      <c r="C28" s="4">
        <f t="shared" ref="C28:M28" si="25">IF(ISNUMBER($B9),C9/$B9," ")</f>
        <v>1</v>
      </c>
      <c r="D28" s="4">
        <f t="shared" si="25"/>
        <v>1</v>
      </c>
      <c r="E28" s="4">
        <f t="shared" si="25"/>
        <v>0</v>
      </c>
      <c r="F28" s="4">
        <f t="shared" si="25"/>
        <v>9</v>
      </c>
      <c r="G28" s="4">
        <f t="shared" si="25"/>
        <v>1</v>
      </c>
      <c r="H28" s="4">
        <f t="shared" si="25"/>
        <v>0</v>
      </c>
      <c r="I28" s="4">
        <f t="shared" si="25"/>
        <v>1</v>
      </c>
      <c r="J28" s="4">
        <f t="shared" si="25"/>
        <v>2</v>
      </c>
      <c r="K28" s="4">
        <f t="shared" si="25"/>
        <v>0</v>
      </c>
      <c r="L28" s="4">
        <f t="shared" si="25"/>
        <v>0</v>
      </c>
      <c r="M28" s="4">
        <f t="shared" si="25"/>
        <v>5</v>
      </c>
    </row>
    <row r="29" spans="1:19" x14ac:dyDescent="0.25">
      <c r="A29" s="2" t="str">
        <f t="shared" si="18"/>
        <v>Brett Mitchell</v>
      </c>
      <c r="B29" s="3"/>
      <c r="C29" s="4">
        <f t="shared" ref="C29:M29" si="26">IF(ISNUMBER($B10),C10/$B10," ")</f>
        <v>0.7</v>
      </c>
      <c r="D29" s="4">
        <f t="shared" si="26"/>
        <v>0.2</v>
      </c>
      <c r="E29" s="4">
        <f t="shared" si="26"/>
        <v>0.8</v>
      </c>
      <c r="F29" s="4">
        <f t="shared" si="26"/>
        <v>3.1</v>
      </c>
      <c r="G29" s="4">
        <f t="shared" si="26"/>
        <v>2.8</v>
      </c>
      <c r="H29" s="4">
        <f t="shared" si="26"/>
        <v>1</v>
      </c>
      <c r="I29" s="4">
        <f t="shared" si="26"/>
        <v>0</v>
      </c>
      <c r="J29" s="4">
        <f t="shared" si="26"/>
        <v>1.4</v>
      </c>
      <c r="K29" s="4">
        <f t="shared" si="26"/>
        <v>0</v>
      </c>
      <c r="L29" s="4">
        <f t="shared" si="26"/>
        <v>0</v>
      </c>
      <c r="M29" s="4">
        <f t="shared" si="26"/>
        <v>2.8</v>
      </c>
    </row>
    <row r="30" spans="1:19" x14ac:dyDescent="0.25">
      <c r="A30" s="2" t="str">
        <f t="shared" si="18"/>
        <v>Tom Williamson</v>
      </c>
      <c r="B30" s="3"/>
      <c r="C30" s="4">
        <f t="shared" ref="C30:M30" si="27">IF(ISNUMBER($B11),C11/$B11," ")</f>
        <v>2</v>
      </c>
      <c r="D30" s="4">
        <f t="shared" si="27"/>
        <v>0</v>
      </c>
      <c r="E30" s="4">
        <f t="shared" si="27"/>
        <v>1.3333333333333333</v>
      </c>
      <c r="F30" s="4">
        <f t="shared" si="27"/>
        <v>4.666666666666667</v>
      </c>
      <c r="G30" s="4">
        <f t="shared" si="27"/>
        <v>0.33333333333333331</v>
      </c>
      <c r="H30" s="4">
        <f t="shared" si="27"/>
        <v>0.66666666666666663</v>
      </c>
      <c r="I30" s="4">
        <f t="shared" si="27"/>
        <v>0.33333333333333331</v>
      </c>
      <c r="J30" s="4">
        <f t="shared" si="27"/>
        <v>1.3333333333333333</v>
      </c>
      <c r="K30" s="4">
        <f t="shared" si="27"/>
        <v>0</v>
      </c>
      <c r="L30" s="4">
        <f t="shared" si="27"/>
        <v>0</v>
      </c>
      <c r="M30" s="4">
        <f t="shared" si="27"/>
        <v>5.333333333333333</v>
      </c>
    </row>
    <row r="31" spans="1:19" x14ac:dyDescent="0.25">
      <c r="A31" s="9" t="str">
        <f t="shared" ref="A31:A36" si="28">IF(A12=""," ",A12)</f>
        <v>Mat Turton</v>
      </c>
      <c r="B31" s="10"/>
      <c r="C31" s="11">
        <f t="shared" ref="C31:M31" si="29">IF(ISNUMBER($B12),C12/$B12," ")</f>
        <v>0</v>
      </c>
      <c r="D31" s="11">
        <f t="shared" si="29"/>
        <v>0</v>
      </c>
      <c r="E31" s="11">
        <f t="shared" si="29"/>
        <v>1</v>
      </c>
      <c r="F31" s="11">
        <f t="shared" si="29"/>
        <v>1</v>
      </c>
      <c r="G31" s="11">
        <f t="shared" si="29"/>
        <v>2</v>
      </c>
      <c r="H31" s="11">
        <f t="shared" si="29"/>
        <v>0</v>
      </c>
      <c r="I31" s="11">
        <f t="shared" si="29"/>
        <v>0</v>
      </c>
      <c r="J31" s="11">
        <f t="shared" si="29"/>
        <v>2</v>
      </c>
      <c r="K31" s="11">
        <f t="shared" si="29"/>
        <v>0</v>
      </c>
      <c r="L31" s="11">
        <f t="shared" si="29"/>
        <v>0</v>
      </c>
      <c r="M31" s="11">
        <f t="shared" si="29"/>
        <v>1</v>
      </c>
    </row>
    <row r="32" spans="1:19" x14ac:dyDescent="0.25">
      <c r="A32" s="9" t="str">
        <f t="shared" si="28"/>
        <v>Patrick Rose</v>
      </c>
      <c r="B32" s="10"/>
      <c r="C32" s="11">
        <f t="shared" ref="C32:M32" si="30">IF(ISNUMBER($B13),C13/$B13," ")</f>
        <v>1.6666666666666667</v>
      </c>
      <c r="D32" s="11">
        <f t="shared" si="30"/>
        <v>0</v>
      </c>
      <c r="E32" s="11">
        <f t="shared" si="30"/>
        <v>0</v>
      </c>
      <c r="F32" s="11">
        <f t="shared" si="30"/>
        <v>2.6666666666666665</v>
      </c>
      <c r="G32" s="11">
        <f t="shared" si="30"/>
        <v>1.3333333333333333</v>
      </c>
      <c r="H32" s="11">
        <f t="shared" si="30"/>
        <v>1</v>
      </c>
      <c r="I32" s="11">
        <f t="shared" si="30"/>
        <v>0</v>
      </c>
      <c r="J32" s="11">
        <f t="shared" si="30"/>
        <v>1</v>
      </c>
      <c r="K32" s="11">
        <f t="shared" si="30"/>
        <v>0</v>
      </c>
      <c r="L32" s="11">
        <f t="shared" si="30"/>
        <v>0</v>
      </c>
      <c r="M32" s="11">
        <f t="shared" si="30"/>
        <v>3.3333333333333335</v>
      </c>
    </row>
    <row r="33" spans="1:13" x14ac:dyDescent="0.25">
      <c r="A33" s="9" t="str">
        <f t="shared" si="28"/>
        <v>Jermyn Young</v>
      </c>
      <c r="B33" s="10"/>
      <c r="C33" s="11">
        <f t="shared" ref="C33:M33" si="31">IF(ISNUMBER($B14),C14/$B14," ")</f>
        <v>3.5</v>
      </c>
      <c r="D33" s="11">
        <f t="shared" si="31"/>
        <v>0.625</v>
      </c>
      <c r="E33" s="11">
        <f t="shared" si="31"/>
        <v>0.75</v>
      </c>
      <c r="F33" s="11">
        <f t="shared" si="31"/>
        <v>3.375</v>
      </c>
      <c r="G33" s="11">
        <f t="shared" si="31"/>
        <v>0.875</v>
      </c>
      <c r="H33" s="11">
        <f t="shared" si="31"/>
        <v>1</v>
      </c>
      <c r="I33" s="11">
        <f t="shared" si="31"/>
        <v>0.125</v>
      </c>
      <c r="J33" s="11">
        <f t="shared" si="31"/>
        <v>0.625</v>
      </c>
      <c r="K33" s="11">
        <f t="shared" si="31"/>
        <v>0</v>
      </c>
      <c r="L33" s="11">
        <f t="shared" si="31"/>
        <v>0.125</v>
      </c>
      <c r="M33" s="11">
        <f t="shared" si="31"/>
        <v>9.625</v>
      </c>
    </row>
    <row r="34" spans="1:13" x14ac:dyDescent="0.25">
      <c r="A34" s="9" t="str">
        <f t="shared" si="28"/>
        <v>Harrison Pike</v>
      </c>
      <c r="B34" s="10"/>
      <c r="C34" s="11">
        <f t="shared" ref="C34:M36" si="32">IF(ISNUMBER($B15),C15/$B15," ")</f>
        <v>0</v>
      </c>
      <c r="D34" s="11">
        <f t="shared" si="32"/>
        <v>1</v>
      </c>
      <c r="E34" s="11">
        <f t="shared" si="32"/>
        <v>0</v>
      </c>
      <c r="F34" s="11">
        <f t="shared" si="32"/>
        <v>2</v>
      </c>
      <c r="G34" s="11">
        <f t="shared" si="32"/>
        <v>1</v>
      </c>
      <c r="H34" s="11">
        <f t="shared" si="32"/>
        <v>2</v>
      </c>
      <c r="I34" s="11">
        <f t="shared" si="32"/>
        <v>0</v>
      </c>
      <c r="J34" s="11">
        <f t="shared" si="32"/>
        <v>0</v>
      </c>
      <c r="K34" s="11">
        <f t="shared" si="32"/>
        <v>0</v>
      </c>
      <c r="L34" s="11">
        <f t="shared" si="32"/>
        <v>0</v>
      </c>
      <c r="M34" s="11">
        <f t="shared" si="32"/>
        <v>3</v>
      </c>
    </row>
    <row r="35" spans="1:13" x14ac:dyDescent="0.25">
      <c r="A35" s="9" t="str">
        <f t="shared" si="28"/>
        <v>Ben Hunter</v>
      </c>
      <c r="B35" s="10"/>
      <c r="C35" s="11">
        <f t="shared" si="32"/>
        <v>1.3333333333333333</v>
      </c>
      <c r="D35" s="11">
        <f t="shared" si="32"/>
        <v>0</v>
      </c>
      <c r="E35" s="11">
        <f t="shared" si="32"/>
        <v>0.66666666666666663</v>
      </c>
      <c r="F35" s="11">
        <f t="shared" si="32"/>
        <v>1.6666666666666667</v>
      </c>
      <c r="G35" s="11">
        <f t="shared" si="32"/>
        <v>0.33333333333333331</v>
      </c>
      <c r="H35" s="11">
        <f t="shared" si="32"/>
        <v>2</v>
      </c>
      <c r="I35" s="11">
        <f t="shared" si="32"/>
        <v>0</v>
      </c>
      <c r="J35" s="11">
        <f t="shared" si="32"/>
        <v>0.33333333333333331</v>
      </c>
      <c r="K35" s="11">
        <f t="shared" si="32"/>
        <v>0</v>
      </c>
      <c r="L35" s="11">
        <f t="shared" si="32"/>
        <v>0</v>
      </c>
      <c r="M35" s="11">
        <f t="shared" si="32"/>
        <v>3.3333333333333335</v>
      </c>
    </row>
    <row r="36" spans="1:13" x14ac:dyDescent="0.25">
      <c r="A36" s="9" t="str">
        <f t="shared" si="28"/>
        <v>Paul Beohm</v>
      </c>
      <c r="B36" s="10"/>
      <c r="C36" s="11">
        <f t="shared" si="32"/>
        <v>2</v>
      </c>
      <c r="D36" s="11">
        <f t="shared" si="32"/>
        <v>0</v>
      </c>
      <c r="E36" s="11">
        <f t="shared" si="32"/>
        <v>1</v>
      </c>
      <c r="F36" s="11">
        <f t="shared" si="32"/>
        <v>2</v>
      </c>
      <c r="G36" s="11">
        <f t="shared" si="32"/>
        <v>2</v>
      </c>
      <c r="H36" s="11">
        <f t="shared" si="32"/>
        <v>0</v>
      </c>
      <c r="I36" s="11">
        <f t="shared" si="32"/>
        <v>0</v>
      </c>
      <c r="J36" s="11">
        <f t="shared" si="32"/>
        <v>0</v>
      </c>
      <c r="K36" s="11">
        <f t="shared" si="32"/>
        <v>0</v>
      </c>
      <c r="L36" s="11">
        <f t="shared" si="32"/>
        <v>0</v>
      </c>
      <c r="M36" s="11">
        <f t="shared" si="32"/>
        <v>5</v>
      </c>
    </row>
  </sheetData>
  <mergeCells count="3">
    <mergeCell ref="A19:O19"/>
    <mergeCell ref="A20:M20"/>
    <mergeCell ref="A1:P1"/>
  </mergeCells>
  <conditionalFormatting sqref="A3:A16 A18">
    <cfRule type="expression" dxfId="9" priority="2">
      <formula>O3&gt;11</formula>
    </cfRule>
  </conditionalFormatting>
  <conditionalFormatting sqref="A17">
    <cfRule type="expression" dxfId="8" priority="1">
      <formula>O17&gt;11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FFCC"/>
  </sheetPr>
  <dimension ref="A1:T26"/>
  <sheetViews>
    <sheetView workbookViewId="0">
      <selection activeCell="Q2" sqref="Q2"/>
    </sheetView>
  </sheetViews>
  <sheetFormatPr defaultRowHeight="15" x14ac:dyDescent="0.25"/>
  <cols>
    <col min="1" max="1" width="23.85546875" style="5" bestFit="1" customWidth="1"/>
    <col min="2" max="2" width="13.5703125" style="5" bestFit="1" customWidth="1"/>
    <col min="3" max="3" width="17" style="24" bestFit="1" customWidth="1"/>
    <col min="4" max="4" width="15.140625" style="24" bestFit="1" customWidth="1"/>
    <col min="5" max="13" width="9.140625" style="5"/>
    <col min="14" max="14" width="17" style="5" bestFit="1" customWidth="1"/>
    <col min="15" max="15" width="15.140625" style="5" bestFit="1" customWidth="1"/>
    <col min="16" max="16" width="15.140625" style="24" customWidth="1"/>
    <col min="17" max="17" width="9.140625" style="5"/>
    <col min="18" max="19" width="0" style="5" hidden="1" customWidth="1"/>
    <col min="20" max="16384" width="9.140625" style="5"/>
  </cols>
  <sheetData>
    <row r="1" spans="1:20" x14ac:dyDescent="0.25">
      <c r="A1" s="39" t="s">
        <v>62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1"/>
      <c r="Q1" s="23" t="s">
        <v>62</v>
      </c>
    </row>
    <row r="2" spans="1:20" x14ac:dyDescent="0.25">
      <c r="A2" s="30" t="s">
        <v>0</v>
      </c>
      <c r="B2" s="30" t="s">
        <v>1</v>
      </c>
      <c r="C2" s="30" t="s">
        <v>2</v>
      </c>
      <c r="D2" s="30" t="s">
        <v>3</v>
      </c>
      <c r="E2" s="30" t="s">
        <v>4</v>
      </c>
      <c r="F2" s="30" t="s">
        <v>5</v>
      </c>
      <c r="G2" s="30" t="s">
        <v>6</v>
      </c>
      <c r="H2" s="30" t="s">
        <v>7</v>
      </c>
      <c r="I2" s="30" t="s">
        <v>8</v>
      </c>
      <c r="J2" s="30" t="s">
        <v>9</v>
      </c>
      <c r="K2" s="30" t="s">
        <v>10</v>
      </c>
      <c r="L2" s="30" t="s">
        <v>11</v>
      </c>
      <c r="M2" s="30" t="s">
        <v>12</v>
      </c>
      <c r="N2" s="30" t="s">
        <v>37</v>
      </c>
      <c r="O2" s="30" t="s">
        <v>38</v>
      </c>
      <c r="P2" s="17" t="s">
        <v>45</v>
      </c>
      <c r="Q2" s="24"/>
      <c r="R2" s="24" t="s">
        <v>46</v>
      </c>
      <c r="S2" s="24" t="s">
        <v>47</v>
      </c>
    </row>
    <row r="3" spans="1:20" x14ac:dyDescent="0.25">
      <c r="A3" s="9" t="s">
        <v>63</v>
      </c>
      <c r="B3" s="17">
        <v>10</v>
      </c>
      <c r="C3" s="17">
        <v>20</v>
      </c>
      <c r="D3" s="17">
        <v>7</v>
      </c>
      <c r="E3" s="17">
        <v>12</v>
      </c>
      <c r="F3" s="17">
        <v>43</v>
      </c>
      <c r="G3" s="17">
        <v>31</v>
      </c>
      <c r="H3" s="17">
        <v>13</v>
      </c>
      <c r="I3" s="17">
        <v>2</v>
      </c>
      <c r="J3" s="17">
        <v>24</v>
      </c>
      <c r="K3" s="17">
        <v>0</v>
      </c>
      <c r="L3" s="17">
        <v>0</v>
      </c>
      <c r="M3" s="17">
        <v>73</v>
      </c>
      <c r="N3" s="10">
        <f>(VLOOKUP(A3,Games!$A$2:$D$150,3,FALSE))</f>
        <v>0</v>
      </c>
      <c r="O3" s="10">
        <f>VLOOKUP(A3,Games!$A$2:$D$150,4,FALSE)</f>
        <v>10</v>
      </c>
      <c r="P3" s="11">
        <f>(R3-S3)/B3</f>
        <v>11.4</v>
      </c>
      <c r="Q3" s="24"/>
      <c r="R3" s="24">
        <f>SUM(M3,I3,H3,G3,F3)</f>
        <v>162</v>
      </c>
      <c r="S3" s="24">
        <f>SUM((J3*2),(K3*3),(L3*4))</f>
        <v>48</v>
      </c>
    </row>
    <row r="4" spans="1:20" x14ac:dyDescent="0.25">
      <c r="A4" s="9" t="s">
        <v>64</v>
      </c>
      <c r="B4" s="17">
        <v>10</v>
      </c>
      <c r="C4" s="17">
        <v>36</v>
      </c>
      <c r="D4" s="17">
        <v>11</v>
      </c>
      <c r="E4" s="17">
        <v>5</v>
      </c>
      <c r="F4" s="17">
        <v>48</v>
      </c>
      <c r="G4" s="17">
        <v>14</v>
      </c>
      <c r="H4" s="17">
        <v>21</v>
      </c>
      <c r="I4" s="17">
        <v>0</v>
      </c>
      <c r="J4" s="17">
        <v>16</v>
      </c>
      <c r="K4" s="17">
        <v>1</v>
      </c>
      <c r="L4" s="17">
        <v>0</v>
      </c>
      <c r="M4" s="17">
        <v>110</v>
      </c>
      <c r="N4" s="10">
        <f>(VLOOKUP(A4,Games!$A$2:$D$150,3,FALSE))</f>
        <v>0</v>
      </c>
      <c r="O4" s="10">
        <f>VLOOKUP(A4,Games!$A$2:$D$150,4,FALSE)</f>
        <v>10</v>
      </c>
      <c r="P4" s="11">
        <f t="shared" ref="P4:P8" si="0">(R4-S4)/B4</f>
        <v>15.8</v>
      </c>
      <c r="Q4" s="24"/>
      <c r="R4" s="24">
        <f t="shared" ref="R4:R12" si="1">SUM(M4,I4,H4,G4,F4)</f>
        <v>193</v>
      </c>
      <c r="S4" s="24">
        <f t="shared" ref="S4:S12" si="2">SUM((J4*2),(K4*3),(L4*4))</f>
        <v>35</v>
      </c>
    </row>
    <row r="5" spans="1:20" x14ac:dyDescent="0.25">
      <c r="A5" s="9" t="s">
        <v>65</v>
      </c>
      <c r="B5" s="17">
        <v>8</v>
      </c>
      <c r="C5" s="17">
        <v>5</v>
      </c>
      <c r="D5" s="17">
        <v>0</v>
      </c>
      <c r="E5" s="17">
        <v>0</v>
      </c>
      <c r="F5" s="17">
        <v>28</v>
      </c>
      <c r="G5" s="17">
        <v>5</v>
      </c>
      <c r="H5" s="17">
        <v>2</v>
      </c>
      <c r="I5" s="17">
        <v>0</v>
      </c>
      <c r="J5" s="17">
        <v>16</v>
      </c>
      <c r="K5" s="17">
        <v>0</v>
      </c>
      <c r="L5" s="17">
        <v>0</v>
      </c>
      <c r="M5" s="17">
        <v>10</v>
      </c>
      <c r="N5" s="10">
        <f>(VLOOKUP(A5,Games!$A$2:$D$150,3,FALSE))</f>
        <v>0</v>
      </c>
      <c r="O5" s="10">
        <f>VLOOKUP(A5,Games!$A$2:$D$150,4,FALSE)</f>
        <v>8</v>
      </c>
      <c r="P5" s="11">
        <f t="shared" si="0"/>
        <v>1.625</v>
      </c>
      <c r="Q5" s="24"/>
      <c r="R5" s="24">
        <f t="shared" si="1"/>
        <v>45</v>
      </c>
      <c r="S5" s="24">
        <f t="shared" si="2"/>
        <v>32</v>
      </c>
    </row>
    <row r="6" spans="1:20" x14ac:dyDescent="0.25">
      <c r="A6" s="9" t="s">
        <v>66</v>
      </c>
      <c r="B6" s="17">
        <v>10</v>
      </c>
      <c r="C6" s="17">
        <v>19</v>
      </c>
      <c r="D6" s="17">
        <v>11</v>
      </c>
      <c r="E6" s="17">
        <v>13</v>
      </c>
      <c r="F6" s="17">
        <v>42</v>
      </c>
      <c r="G6" s="17">
        <v>9</v>
      </c>
      <c r="H6" s="17">
        <v>17</v>
      </c>
      <c r="I6" s="17">
        <v>5</v>
      </c>
      <c r="J6" s="17">
        <v>30</v>
      </c>
      <c r="K6" s="17">
        <v>0</v>
      </c>
      <c r="L6" s="17">
        <v>0</v>
      </c>
      <c r="M6" s="17">
        <v>84</v>
      </c>
      <c r="N6" s="10">
        <f>(VLOOKUP(A6,Games!$A$2:$D$150,3,FALSE))</f>
        <v>0</v>
      </c>
      <c r="O6" s="10">
        <f>VLOOKUP(A6,Games!$A$2:$D$150,4,FALSE)</f>
        <v>10</v>
      </c>
      <c r="P6" s="11">
        <f t="shared" si="0"/>
        <v>9.6999999999999993</v>
      </c>
      <c r="Q6" s="24"/>
      <c r="R6" s="24">
        <f t="shared" si="1"/>
        <v>157</v>
      </c>
      <c r="S6" s="24">
        <f t="shared" si="2"/>
        <v>60</v>
      </c>
    </row>
    <row r="7" spans="1:20" x14ac:dyDescent="0.25">
      <c r="A7" s="9" t="s">
        <v>67</v>
      </c>
      <c r="B7" s="17">
        <v>9</v>
      </c>
      <c r="C7" s="17">
        <v>9</v>
      </c>
      <c r="D7" s="17">
        <v>1</v>
      </c>
      <c r="E7" s="17">
        <v>6</v>
      </c>
      <c r="F7" s="17">
        <v>31</v>
      </c>
      <c r="G7" s="17">
        <v>19</v>
      </c>
      <c r="H7" s="17">
        <v>10</v>
      </c>
      <c r="I7" s="17">
        <v>0</v>
      </c>
      <c r="J7" s="17">
        <v>18</v>
      </c>
      <c r="K7" s="17">
        <v>0</v>
      </c>
      <c r="L7" s="17">
        <v>0</v>
      </c>
      <c r="M7" s="17">
        <v>27</v>
      </c>
      <c r="N7" s="10">
        <f>(VLOOKUP(A7,Games!$A$2:$D$150,3,FALSE))</f>
        <v>0</v>
      </c>
      <c r="O7" s="10">
        <f>VLOOKUP(A7,Games!$A$2:$D$150,4,FALSE)</f>
        <v>9</v>
      </c>
      <c r="P7" s="11">
        <f t="shared" si="0"/>
        <v>5.666666666666667</v>
      </c>
      <c r="Q7" s="24"/>
      <c r="R7" s="24">
        <f t="shared" si="1"/>
        <v>87</v>
      </c>
      <c r="S7" s="24">
        <f t="shared" si="2"/>
        <v>36</v>
      </c>
    </row>
    <row r="8" spans="1:20" x14ac:dyDescent="0.25">
      <c r="A8" s="9" t="s">
        <v>68</v>
      </c>
      <c r="B8" s="17">
        <v>3</v>
      </c>
      <c r="C8" s="17">
        <v>8</v>
      </c>
      <c r="D8" s="17">
        <v>0</v>
      </c>
      <c r="E8" s="17">
        <v>0</v>
      </c>
      <c r="F8" s="17">
        <v>13</v>
      </c>
      <c r="G8" s="17">
        <v>6</v>
      </c>
      <c r="H8" s="17">
        <v>2</v>
      </c>
      <c r="I8" s="17">
        <v>0</v>
      </c>
      <c r="J8" s="17">
        <v>4</v>
      </c>
      <c r="K8" s="17">
        <v>0</v>
      </c>
      <c r="L8" s="17">
        <v>0</v>
      </c>
      <c r="M8" s="17">
        <v>16</v>
      </c>
      <c r="N8" s="10">
        <f>(VLOOKUP(A8,Games!$A$2:$D$150,3,FALSE))</f>
        <v>0</v>
      </c>
      <c r="O8" s="10">
        <f>VLOOKUP(A8,Games!$A$2:$D$150,4,FALSE)</f>
        <v>3</v>
      </c>
      <c r="P8" s="11">
        <f t="shared" si="0"/>
        <v>9.6666666666666661</v>
      </c>
      <c r="Q8" s="24"/>
      <c r="R8" s="24">
        <f t="shared" si="1"/>
        <v>37</v>
      </c>
      <c r="S8" s="24">
        <f t="shared" si="2"/>
        <v>8</v>
      </c>
    </row>
    <row r="9" spans="1:20" x14ac:dyDescent="0.25">
      <c r="A9" s="9" t="s">
        <v>69</v>
      </c>
      <c r="B9" s="17">
        <v>1</v>
      </c>
      <c r="C9" s="17">
        <v>1</v>
      </c>
      <c r="D9" s="17">
        <v>0</v>
      </c>
      <c r="E9" s="17">
        <v>1</v>
      </c>
      <c r="F9" s="17">
        <v>9</v>
      </c>
      <c r="G9" s="17">
        <v>0</v>
      </c>
      <c r="H9" s="17">
        <v>3</v>
      </c>
      <c r="I9" s="17">
        <v>0</v>
      </c>
      <c r="J9" s="17">
        <v>4</v>
      </c>
      <c r="K9" s="17">
        <v>0</v>
      </c>
      <c r="L9" s="17">
        <v>0</v>
      </c>
      <c r="M9" s="17">
        <v>3</v>
      </c>
      <c r="N9" s="10">
        <f>(VLOOKUP(A9,Games!$A$2:$D$150,3,FALSE))</f>
        <v>0</v>
      </c>
      <c r="O9" s="10">
        <f>VLOOKUP(A9,Games!$A$2:$D$150,4,FALSE)</f>
        <v>1</v>
      </c>
      <c r="P9" s="11">
        <f t="shared" ref="P9:P11" si="3">(R9-S9)/B9</f>
        <v>7</v>
      </c>
      <c r="Q9" s="24"/>
      <c r="R9" s="24">
        <f t="shared" ref="R9:R11" si="4">SUM(M9,I9,H9,G9,F9)</f>
        <v>15</v>
      </c>
      <c r="S9" s="24">
        <f t="shared" ref="S9:S11" si="5">SUM((J9*2),(K9*3),(L9*4))</f>
        <v>8</v>
      </c>
      <c r="T9" s="24"/>
    </row>
    <row r="10" spans="1:20" x14ac:dyDescent="0.25">
      <c r="A10" s="9" t="s">
        <v>114</v>
      </c>
      <c r="B10" s="10">
        <v>8</v>
      </c>
      <c r="C10" s="10">
        <v>19</v>
      </c>
      <c r="D10" s="10">
        <v>5</v>
      </c>
      <c r="E10" s="10">
        <v>5</v>
      </c>
      <c r="F10" s="10">
        <v>74</v>
      </c>
      <c r="G10" s="10">
        <v>10</v>
      </c>
      <c r="H10" s="10">
        <v>8</v>
      </c>
      <c r="I10" s="10">
        <v>2</v>
      </c>
      <c r="J10" s="10">
        <v>10</v>
      </c>
      <c r="K10" s="10">
        <v>0</v>
      </c>
      <c r="L10" s="10">
        <v>0</v>
      </c>
      <c r="M10" s="10">
        <v>58</v>
      </c>
      <c r="N10" s="10">
        <f>(VLOOKUP(A10,Games!$A$2:$D$150,3,FALSE))</f>
        <v>0</v>
      </c>
      <c r="O10" s="10">
        <f>VLOOKUP(A10,Games!$A$2:$D$150,4,FALSE)</f>
        <v>8</v>
      </c>
      <c r="P10" s="11">
        <f t="shared" si="3"/>
        <v>16.5</v>
      </c>
      <c r="Q10" s="24"/>
      <c r="R10" s="24">
        <f t="shared" si="4"/>
        <v>152</v>
      </c>
      <c r="S10" s="24">
        <f t="shared" si="5"/>
        <v>20</v>
      </c>
      <c r="T10" s="24"/>
    </row>
    <row r="11" spans="1:20" x14ac:dyDescent="0.25">
      <c r="A11" s="9" t="s">
        <v>125</v>
      </c>
      <c r="B11" s="10">
        <v>2</v>
      </c>
      <c r="C11" s="10">
        <v>4</v>
      </c>
      <c r="D11" s="10">
        <v>1</v>
      </c>
      <c r="E11" s="10">
        <v>1</v>
      </c>
      <c r="F11" s="10">
        <v>15</v>
      </c>
      <c r="G11" s="10">
        <v>5</v>
      </c>
      <c r="H11" s="10">
        <v>4</v>
      </c>
      <c r="I11" s="10">
        <v>0</v>
      </c>
      <c r="J11" s="10">
        <v>4</v>
      </c>
      <c r="K11" s="10">
        <v>0</v>
      </c>
      <c r="L11" s="10">
        <v>0</v>
      </c>
      <c r="M11" s="10">
        <v>12</v>
      </c>
      <c r="N11" s="10">
        <f>(VLOOKUP(A11,Games!$A$2:$D$150,3,FALSE))</f>
        <v>0</v>
      </c>
      <c r="O11" s="10">
        <f>VLOOKUP(A11,Games!$A$2:$D$150,4,FALSE)</f>
        <v>1</v>
      </c>
      <c r="P11" s="11">
        <f t="shared" si="3"/>
        <v>14</v>
      </c>
      <c r="Q11" s="24"/>
      <c r="R11" s="24">
        <f t="shared" si="4"/>
        <v>36</v>
      </c>
      <c r="S11" s="24">
        <f t="shared" si="5"/>
        <v>8</v>
      </c>
      <c r="T11" s="24"/>
    </row>
    <row r="12" spans="1:20" x14ac:dyDescent="0.25">
      <c r="A12" s="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10"/>
      <c r="O12" s="10"/>
      <c r="P12" s="11"/>
      <c r="Q12" s="24"/>
      <c r="R12" s="24">
        <f t="shared" si="1"/>
        <v>0</v>
      </c>
      <c r="S12" s="24">
        <f t="shared" si="2"/>
        <v>0</v>
      </c>
    </row>
    <row r="13" spans="1:20" s="24" customFormat="1" x14ac:dyDescent="0.25">
      <c r="A13" s="18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8"/>
      <c r="O13" s="28"/>
      <c r="P13" s="28"/>
    </row>
    <row r="14" spans="1:20" x14ac:dyDescent="0.25">
      <c r="A14" s="35" t="s">
        <v>13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29"/>
    </row>
    <row r="15" spans="1:20" x14ac:dyDescent="0.25">
      <c r="A15" s="39" t="s">
        <v>62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</row>
    <row r="16" spans="1:20" x14ac:dyDescent="0.25">
      <c r="A16" s="8" t="s">
        <v>0</v>
      </c>
      <c r="B16" s="8" t="s">
        <v>1</v>
      </c>
      <c r="C16" s="8" t="s">
        <v>2</v>
      </c>
      <c r="D16" s="8" t="s">
        <v>3</v>
      </c>
      <c r="E16" s="8" t="s">
        <v>4</v>
      </c>
      <c r="F16" s="8" t="s">
        <v>5</v>
      </c>
      <c r="G16" s="8" t="s">
        <v>6</v>
      </c>
      <c r="H16" s="8" t="s">
        <v>7</v>
      </c>
      <c r="I16" s="8" t="s">
        <v>8</v>
      </c>
      <c r="J16" s="8" t="s">
        <v>9</v>
      </c>
      <c r="K16" s="8" t="s">
        <v>10</v>
      </c>
      <c r="L16" s="8" t="s">
        <v>11</v>
      </c>
      <c r="M16" s="8" t="s">
        <v>12</v>
      </c>
    </row>
    <row r="17" spans="1:13" x14ac:dyDescent="0.25">
      <c r="A17" s="9" t="str">
        <f t="shared" ref="A17:A26" si="6">IF(A3=""," ",A3)</f>
        <v>Matthew McGrath</v>
      </c>
      <c r="B17" s="10"/>
      <c r="C17" s="11">
        <f t="shared" ref="C17:M17" si="7">IF(ISNUMBER($B3),C3/$B3," ")</f>
        <v>2</v>
      </c>
      <c r="D17" s="11">
        <f t="shared" si="7"/>
        <v>0.7</v>
      </c>
      <c r="E17" s="11">
        <f t="shared" si="7"/>
        <v>1.2</v>
      </c>
      <c r="F17" s="11">
        <f t="shared" si="7"/>
        <v>4.3</v>
      </c>
      <c r="G17" s="11">
        <f t="shared" si="7"/>
        <v>3.1</v>
      </c>
      <c r="H17" s="11">
        <f t="shared" si="7"/>
        <v>1.3</v>
      </c>
      <c r="I17" s="11">
        <f t="shared" si="7"/>
        <v>0.2</v>
      </c>
      <c r="J17" s="11">
        <f t="shared" si="7"/>
        <v>2.4</v>
      </c>
      <c r="K17" s="11">
        <f t="shared" si="7"/>
        <v>0</v>
      </c>
      <c r="L17" s="11">
        <f t="shared" si="7"/>
        <v>0</v>
      </c>
      <c r="M17" s="11">
        <f t="shared" si="7"/>
        <v>7.3</v>
      </c>
    </row>
    <row r="18" spans="1:13" x14ac:dyDescent="0.25">
      <c r="A18" s="9" t="str">
        <f t="shared" si="6"/>
        <v>Josh Hobbs</v>
      </c>
      <c r="B18" s="10"/>
      <c r="C18" s="11">
        <f t="shared" ref="C18:M18" si="8">IF(ISNUMBER($B4),C4/$B4," ")</f>
        <v>3.6</v>
      </c>
      <c r="D18" s="11">
        <f t="shared" si="8"/>
        <v>1.1000000000000001</v>
      </c>
      <c r="E18" s="11">
        <f t="shared" si="8"/>
        <v>0.5</v>
      </c>
      <c r="F18" s="11">
        <f t="shared" si="8"/>
        <v>4.8</v>
      </c>
      <c r="G18" s="11">
        <f t="shared" si="8"/>
        <v>1.4</v>
      </c>
      <c r="H18" s="11">
        <f t="shared" si="8"/>
        <v>2.1</v>
      </c>
      <c r="I18" s="11">
        <f t="shared" si="8"/>
        <v>0</v>
      </c>
      <c r="J18" s="11">
        <f t="shared" si="8"/>
        <v>1.6</v>
      </c>
      <c r="K18" s="11">
        <f t="shared" si="8"/>
        <v>0.1</v>
      </c>
      <c r="L18" s="11">
        <f t="shared" si="8"/>
        <v>0</v>
      </c>
      <c r="M18" s="11">
        <f t="shared" si="8"/>
        <v>11</v>
      </c>
    </row>
    <row r="19" spans="1:13" x14ac:dyDescent="0.25">
      <c r="A19" s="9" t="str">
        <f t="shared" si="6"/>
        <v>Malcolm Hobbs</v>
      </c>
      <c r="B19" s="10"/>
      <c r="C19" s="11">
        <f t="shared" ref="C19:M19" si="9">IF(ISNUMBER($B5),C5/$B5," ")</f>
        <v>0.625</v>
      </c>
      <c r="D19" s="11">
        <f t="shared" si="9"/>
        <v>0</v>
      </c>
      <c r="E19" s="11">
        <f t="shared" si="9"/>
        <v>0</v>
      </c>
      <c r="F19" s="11">
        <f t="shared" si="9"/>
        <v>3.5</v>
      </c>
      <c r="G19" s="11">
        <f t="shared" si="9"/>
        <v>0.625</v>
      </c>
      <c r="H19" s="11">
        <f t="shared" si="9"/>
        <v>0.25</v>
      </c>
      <c r="I19" s="11">
        <f t="shared" si="9"/>
        <v>0</v>
      </c>
      <c r="J19" s="11">
        <f t="shared" si="9"/>
        <v>2</v>
      </c>
      <c r="K19" s="11">
        <f t="shared" si="9"/>
        <v>0</v>
      </c>
      <c r="L19" s="11">
        <f t="shared" si="9"/>
        <v>0</v>
      </c>
      <c r="M19" s="11">
        <f t="shared" si="9"/>
        <v>1.25</v>
      </c>
    </row>
    <row r="20" spans="1:13" x14ac:dyDescent="0.25">
      <c r="A20" s="9" t="str">
        <f t="shared" si="6"/>
        <v>Tom Percy</v>
      </c>
      <c r="B20" s="10"/>
      <c r="C20" s="11">
        <f t="shared" ref="C20:M20" si="10">IF(ISNUMBER($B6),C6/$B6," ")</f>
        <v>1.9</v>
      </c>
      <c r="D20" s="11">
        <f t="shared" si="10"/>
        <v>1.1000000000000001</v>
      </c>
      <c r="E20" s="11">
        <f t="shared" si="10"/>
        <v>1.3</v>
      </c>
      <c r="F20" s="11">
        <f t="shared" si="10"/>
        <v>4.2</v>
      </c>
      <c r="G20" s="11">
        <f t="shared" si="10"/>
        <v>0.9</v>
      </c>
      <c r="H20" s="11">
        <f t="shared" si="10"/>
        <v>1.7</v>
      </c>
      <c r="I20" s="11">
        <f t="shared" si="10"/>
        <v>0.5</v>
      </c>
      <c r="J20" s="11">
        <f t="shared" si="10"/>
        <v>3</v>
      </c>
      <c r="K20" s="11">
        <f t="shared" si="10"/>
        <v>0</v>
      </c>
      <c r="L20" s="11">
        <f t="shared" si="10"/>
        <v>0</v>
      </c>
      <c r="M20" s="11">
        <f t="shared" si="10"/>
        <v>8.4</v>
      </c>
    </row>
    <row r="21" spans="1:13" x14ac:dyDescent="0.25">
      <c r="A21" s="9" t="str">
        <f t="shared" si="6"/>
        <v>Sam Young</v>
      </c>
      <c r="B21" s="10"/>
      <c r="C21" s="11">
        <f t="shared" ref="C21:M21" si="11">IF(ISNUMBER($B7),C7/$B7," ")</f>
        <v>1</v>
      </c>
      <c r="D21" s="11">
        <f t="shared" si="11"/>
        <v>0.1111111111111111</v>
      </c>
      <c r="E21" s="11">
        <f t="shared" si="11"/>
        <v>0.66666666666666663</v>
      </c>
      <c r="F21" s="11">
        <f t="shared" si="11"/>
        <v>3.4444444444444446</v>
      </c>
      <c r="G21" s="11">
        <f t="shared" si="11"/>
        <v>2.1111111111111112</v>
      </c>
      <c r="H21" s="11">
        <f t="shared" si="11"/>
        <v>1.1111111111111112</v>
      </c>
      <c r="I21" s="11">
        <f t="shared" si="11"/>
        <v>0</v>
      </c>
      <c r="J21" s="11">
        <f t="shared" si="11"/>
        <v>2</v>
      </c>
      <c r="K21" s="11">
        <f t="shared" si="11"/>
        <v>0</v>
      </c>
      <c r="L21" s="11">
        <f t="shared" si="11"/>
        <v>0</v>
      </c>
      <c r="M21" s="11">
        <f t="shared" si="11"/>
        <v>3</v>
      </c>
    </row>
    <row r="22" spans="1:13" x14ac:dyDescent="0.25">
      <c r="A22" s="9" t="str">
        <f t="shared" si="6"/>
        <v>Matthew Munro</v>
      </c>
      <c r="B22" s="10"/>
      <c r="C22" s="11">
        <f t="shared" ref="C22:M22" si="12">IF(ISNUMBER($B8),C8/$B8," ")</f>
        <v>2.6666666666666665</v>
      </c>
      <c r="D22" s="11">
        <f t="shared" si="12"/>
        <v>0</v>
      </c>
      <c r="E22" s="11">
        <f t="shared" si="12"/>
        <v>0</v>
      </c>
      <c r="F22" s="11">
        <f t="shared" si="12"/>
        <v>4.333333333333333</v>
      </c>
      <c r="G22" s="11">
        <f t="shared" si="12"/>
        <v>2</v>
      </c>
      <c r="H22" s="11">
        <f t="shared" si="12"/>
        <v>0.66666666666666663</v>
      </c>
      <c r="I22" s="11">
        <f t="shared" si="12"/>
        <v>0</v>
      </c>
      <c r="J22" s="11">
        <f t="shared" si="12"/>
        <v>1.3333333333333333</v>
      </c>
      <c r="K22" s="11">
        <f t="shared" si="12"/>
        <v>0</v>
      </c>
      <c r="L22" s="11">
        <f t="shared" si="12"/>
        <v>0</v>
      </c>
      <c r="M22" s="11">
        <f t="shared" si="12"/>
        <v>5.333333333333333</v>
      </c>
    </row>
    <row r="23" spans="1:13" x14ac:dyDescent="0.25">
      <c r="A23" s="9" t="str">
        <f t="shared" si="6"/>
        <v>Justin Thomas</v>
      </c>
      <c r="B23" s="10"/>
      <c r="C23" s="11">
        <f t="shared" ref="C23:M23" si="13">IF(ISNUMBER($B9),C9/$B9," ")</f>
        <v>1</v>
      </c>
      <c r="D23" s="11">
        <f t="shared" si="13"/>
        <v>0</v>
      </c>
      <c r="E23" s="11">
        <f t="shared" si="13"/>
        <v>1</v>
      </c>
      <c r="F23" s="11">
        <f t="shared" si="13"/>
        <v>9</v>
      </c>
      <c r="G23" s="11">
        <f t="shared" si="13"/>
        <v>0</v>
      </c>
      <c r="H23" s="11">
        <f t="shared" si="13"/>
        <v>3</v>
      </c>
      <c r="I23" s="11">
        <f t="shared" si="13"/>
        <v>0</v>
      </c>
      <c r="J23" s="11">
        <f t="shared" si="13"/>
        <v>4</v>
      </c>
      <c r="K23" s="11">
        <f t="shared" si="13"/>
        <v>0</v>
      </c>
      <c r="L23" s="11">
        <f t="shared" si="13"/>
        <v>0</v>
      </c>
      <c r="M23" s="11">
        <f t="shared" si="13"/>
        <v>3</v>
      </c>
    </row>
    <row r="24" spans="1:13" x14ac:dyDescent="0.25">
      <c r="A24" s="9" t="str">
        <f t="shared" si="6"/>
        <v>Matt Percy</v>
      </c>
      <c r="B24" s="10"/>
      <c r="C24" s="11">
        <f t="shared" ref="C24:M24" si="14">IF(ISNUMBER($B10),C10/$B10," ")</f>
        <v>2.375</v>
      </c>
      <c r="D24" s="11">
        <f t="shared" si="14"/>
        <v>0.625</v>
      </c>
      <c r="E24" s="11">
        <f t="shared" si="14"/>
        <v>0.625</v>
      </c>
      <c r="F24" s="11">
        <f t="shared" si="14"/>
        <v>9.25</v>
      </c>
      <c r="G24" s="11">
        <f t="shared" si="14"/>
        <v>1.25</v>
      </c>
      <c r="H24" s="11">
        <f t="shared" si="14"/>
        <v>1</v>
      </c>
      <c r="I24" s="11">
        <f t="shared" si="14"/>
        <v>0.25</v>
      </c>
      <c r="J24" s="11">
        <f t="shared" si="14"/>
        <v>1.25</v>
      </c>
      <c r="K24" s="11">
        <f t="shared" si="14"/>
        <v>0</v>
      </c>
      <c r="L24" s="11">
        <f t="shared" si="14"/>
        <v>0</v>
      </c>
      <c r="M24" s="11">
        <f t="shared" si="14"/>
        <v>7.25</v>
      </c>
    </row>
    <row r="25" spans="1:13" x14ac:dyDescent="0.25">
      <c r="A25" s="9" t="str">
        <f t="shared" si="6"/>
        <v>Lachlan Lotui</v>
      </c>
      <c r="B25" s="10"/>
      <c r="C25" s="11">
        <f t="shared" ref="C25:M25" si="15">IF(ISNUMBER($B11),C11/$B11," ")</f>
        <v>2</v>
      </c>
      <c r="D25" s="11">
        <f t="shared" si="15"/>
        <v>0.5</v>
      </c>
      <c r="E25" s="11">
        <f t="shared" si="15"/>
        <v>0.5</v>
      </c>
      <c r="F25" s="11">
        <f t="shared" si="15"/>
        <v>7.5</v>
      </c>
      <c r="G25" s="11">
        <f t="shared" si="15"/>
        <v>2.5</v>
      </c>
      <c r="H25" s="11">
        <f t="shared" si="15"/>
        <v>2</v>
      </c>
      <c r="I25" s="11">
        <f t="shared" si="15"/>
        <v>0</v>
      </c>
      <c r="J25" s="11">
        <f t="shared" si="15"/>
        <v>2</v>
      </c>
      <c r="K25" s="11">
        <f t="shared" si="15"/>
        <v>0</v>
      </c>
      <c r="L25" s="11">
        <f t="shared" si="15"/>
        <v>0</v>
      </c>
      <c r="M25" s="11">
        <f t="shared" si="15"/>
        <v>6</v>
      </c>
    </row>
    <row r="26" spans="1:13" x14ac:dyDescent="0.25">
      <c r="A26" s="9" t="str">
        <f t="shared" si="6"/>
        <v xml:space="preserve"> </v>
      </c>
      <c r="B26" s="8"/>
      <c r="C26" s="11" t="str">
        <f t="shared" ref="C26:M26" si="16">IF(ISNUMBER($B12),C12/$B12," ")</f>
        <v xml:space="preserve"> </v>
      </c>
      <c r="D26" s="11" t="str">
        <f t="shared" si="16"/>
        <v xml:space="preserve"> </v>
      </c>
      <c r="E26" s="11" t="str">
        <f t="shared" si="16"/>
        <v xml:space="preserve"> </v>
      </c>
      <c r="F26" s="11" t="str">
        <f t="shared" si="16"/>
        <v xml:space="preserve"> </v>
      </c>
      <c r="G26" s="11" t="str">
        <f t="shared" si="16"/>
        <v xml:space="preserve"> </v>
      </c>
      <c r="H26" s="11" t="str">
        <f t="shared" si="16"/>
        <v xml:space="preserve"> </v>
      </c>
      <c r="I26" s="11" t="str">
        <f t="shared" si="16"/>
        <v xml:space="preserve"> </v>
      </c>
      <c r="J26" s="11" t="str">
        <f t="shared" si="16"/>
        <v xml:space="preserve"> </v>
      </c>
      <c r="K26" s="11" t="str">
        <f t="shared" si="16"/>
        <v xml:space="preserve"> </v>
      </c>
      <c r="L26" s="11" t="str">
        <f t="shared" si="16"/>
        <v xml:space="preserve"> </v>
      </c>
      <c r="M26" s="11" t="str">
        <f t="shared" si="16"/>
        <v xml:space="preserve"> </v>
      </c>
    </row>
  </sheetData>
  <mergeCells count="3">
    <mergeCell ref="A14:O14"/>
    <mergeCell ref="A15:M15"/>
    <mergeCell ref="A1:P1"/>
  </mergeCells>
  <conditionalFormatting sqref="A13">
    <cfRule type="expression" dxfId="7" priority="3">
      <formula>O13&gt;11</formula>
    </cfRule>
  </conditionalFormatting>
  <conditionalFormatting sqref="A3:A12">
    <cfRule type="expression" dxfId="6" priority="1">
      <formula>O3&gt;11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A1:S28"/>
  <sheetViews>
    <sheetView workbookViewId="0">
      <selection activeCell="Q2" sqref="Q2"/>
    </sheetView>
  </sheetViews>
  <sheetFormatPr defaultRowHeight="15" x14ac:dyDescent="0.25"/>
  <cols>
    <col min="1" max="1" width="23.85546875" style="24" bestFit="1" customWidth="1"/>
    <col min="2" max="2" width="13.5703125" style="24" bestFit="1" customWidth="1"/>
    <col min="3" max="3" width="17" style="24" bestFit="1" customWidth="1"/>
    <col min="4" max="4" width="15.140625" style="24" bestFit="1" customWidth="1"/>
    <col min="5" max="13" width="9.140625" style="24"/>
    <col min="14" max="14" width="17" style="24" bestFit="1" customWidth="1"/>
    <col min="15" max="15" width="15.140625" style="24" bestFit="1" customWidth="1"/>
    <col min="16" max="16" width="15.140625" style="24" customWidth="1"/>
    <col min="17" max="17" width="17.28515625" style="24" bestFit="1" customWidth="1"/>
    <col min="18" max="18" width="15.140625" style="24" hidden="1" customWidth="1"/>
    <col min="19" max="19" width="0" style="24" hidden="1" customWidth="1"/>
    <col min="20" max="16384" width="9.140625" style="24"/>
  </cols>
  <sheetData>
    <row r="1" spans="1:19" x14ac:dyDescent="0.25">
      <c r="A1" s="42" t="s">
        <v>70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23" t="s">
        <v>70</v>
      </c>
    </row>
    <row r="2" spans="1:19" x14ac:dyDescent="0.25">
      <c r="A2" s="17" t="s">
        <v>0</v>
      </c>
      <c r="B2" s="17" t="s">
        <v>1</v>
      </c>
      <c r="C2" s="17" t="s">
        <v>2</v>
      </c>
      <c r="D2" s="17" t="s">
        <v>3</v>
      </c>
      <c r="E2" s="17" t="s">
        <v>4</v>
      </c>
      <c r="F2" s="17" t="s">
        <v>5</v>
      </c>
      <c r="G2" s="17" t="s">
        <v>6</v>
      </c>
      <c r="H2" s="17" t="s">
        <v>7</v>
      </c>
      <c r="I2" s="17" t="s">
        <v>8</v>
      </c>
      <c r="J2" s="17" t="s">
        <v>9</v>
      </c>
      <c r="K2" s="17" t="s">
        <v>10</v>
      </c>
      <c r="L2" s="17" t="s">
        <v>11</v>
      </c>
      <c r="M2" s="17" t="s">
        <v>12</v>
      </c>
      <c r="N2" s="17" t="s">
        <v>37</v>
      </c>
      <c r="O2" s="17" t="s">
        <v>38</v>
      </c>
      <c r="P2" s="17" t="s">
        <v>45</v>
      </c>
      <c r="R2" s="24" t="s">
        <v>46</v>
      </c>
      <c r="S2" s="24" t="s">
        <v>47</v>
      </c>
    </row>
    <row r="3" spans="1:19" x14ac:dyDescent="0.25">
      <c r="A3" s="9" t="s">
        <v>71</v>
      </c>
      <c r="B3" s="10">
        <v>9</v>
      </c>
      <c r="C3" s="10">
        <v>8</v>
      </c>
      <c r="D3" s="10">
        <v>0</v>
      </c>
      <c r="E3" s="10">
        <v>3</v>
      </c>
      <c r="F3" s="10">
        <v>30</v>
      </c>
      <c r="G3" s="10">
        <v>10</v>
      </c>
      <c r="H3" s="10">
        <v>3</v>
      </c>
      <c r="I3" s="10">
        <v>3</v>
      </c>
      <c r="J3" s="10">
        <v>6</v>
      </c>
      <c r="K3" s="10">
        <v>0</v>
      </c>
      <c r="L3" s="10">
        <v>0</v>
      </c>
      <c r="M3" s="10">
        <v>19</v>
      </c>
      <c r="N3" s="10">
        <f>(VLOOKUP(A3,Games!$A$2:$D$150,3,FALSE))</f>
        <v>0</v>
      </c>
      <c r="O3" s="10">
        <f>VLOOKUP(A3,Games!$A$2:$D$150,4,FALSE)</f>
        <v>9</v>
      </c>
      <c r="P3" s="11">
        <f>(R3-S3)/B3</f>
        <v>5.8888888888888893</v>
      </c>
      <c r="R3" s="24">
        <f>SUM(M3,I3,H3,G3,F3)</f>
        <v>65</v>
      </c>
      <c r="S3" s="24">
        <f>SUM((J3*2),(K3*3),(L3*4))</f>
        <v>12</v>
      </c>
    </row>
    <row r="4" spans="1:19" x14ac:dyDescent="0.25">
      <c r="A4" s="9" t="s">
        <v>72</v>
      </c>
      <c r="B4" s="10">
        <v>7</v>
      </c>
      <c r="C4" s="10">
        <v>16</v>
      </c>
      <c r="D4" s="10">
        <v>2</v>
      </c>
      <c r="E4" s="10">
        <v>11</v>
      </c>
      <c r="F4" s="10">
        <v>54</v>
      </c>
      <c r="G4" s="10">
        <v>11</v>
      </c>
      <c r="H4" s="10">
        <v>7</v>
      </c>
      <c r="I4" s="10">
        <v>3</v>
      </c>
      <c r="J4" s="10">
        <v>9</v>
      </c>
      <c r="K4" s="10">
        <v>0</v>
      </c>
      <c r="L4" s="10">
        <v>0</v>
      </c>
      <c r="M4" s="10">
        <v>49</v>
      </c>
      <c r="N4" s="10">
        <f>(VLOOKUP(A4,Games!$A$2:$D$150,3,FALSE))</f>
        <v>0</v>
      </c>
      <c r="O4" s="10">
        <f>VLOOKUP(A4,Games!$A$2:$D$150,4,FALSE)</f>
        <v>7</v>
      </c>
      <c r="P4" s="11">
        <f t="shared" ref="P4:P11" si="0">(R4-S4)/B4</f>
        <v>15.142857142857142</v>
      </c>
      <c r="R4" s="24">
        <f t="shared" ref="R4:R12" si="1">SUM(M4,I4,H4,G4,F4)</f>
        <v>124</v>
      </c>
      <c r="S4" s="24">
        <f t="shared" ref="S4:S12" si="2">SUM((J4*2),(K4*3),(L4*4))</f>
        <v>18</v>
      </c>
    </row>
    <row r="5" spans="1:19" x14ac:dyDescent="0.25">
      <c r="A5" s="9" t="s">
        <v>73</v>
      </c>
      <c r="B5" s="10">
        <v>7</v>
      </c>
      <c r="C5" s="10">
        <v>4</v>
      </c>
      <c r="D5" s="10">
        <v>0</v>
      </c>
      <c r="E5" s="10">
        <v>6</v>
      </c>
      <c r="F5" s="10">
        <v>27</v>
      </c>
      <c r="G5" s="10">
        <v>16</v>
      </c>
      <c r="H5" s="10">
        <v>9</v>
      </c>
      <c r="I5" s="10">
        <v>0</v>
      </c>
      <c r="J5" s="10">
        <v>13</v>
      </c>
      <c r="K5" s="10">
        <v>0</v>
      </c>
      <c r="L5" s="10">
        <v>0</v>
      </c>
      <c r="M5" s="10">
        <v>14</v>
      </c>
      <c r="N5" s="10">
        <f>(VLOOKUP(A5,Games!$A$2:$D$150,3,FALSE))</f>
        <v>0</v>
      </c>
      <c r="O5" s="10">
        <f>VLOOKUP(A5,Games!$A$2:$D$150,4,FALSE)</f>
        <v>7</v>
      </c>
      <c r="P5" s="11">
        <f t="shared" si="0"/>
        <v>5.7142857142857144</v>
      </c>
      <c r="R5" s="24">
        <f t="shared" si="1"/>
        <v>66</v>
      </c>
      <c r="S5" s="24">
        <f t="shared" si="2"/>
        <v>26</v>
      </c>
    </row>
    <row r="6" spans="1:19" x14ac:dyDescent="0.25">
      <c r="A6" s="9" t="s">
        <v>74</v>
      </c>
      <c r="B6" s="10">
        <v>10</v>
      </c>
      <c r="C6" s="10">
        <v>11</v>
      </c>
      <c r="D6" s="10">
        <v>4</v>
      </c>
      <c r="E6" s="10">
        <v>6</v>
      </c>
      <c r="F6" s="10">
        <v>26</v>
      </c>
      <c r="G6" s="10">
        <v>10</v>
      </c>
      <c r="H6" s="10">
        <v>9</v>
      </c>
      <c r="I6" s="10">
        <v>3</v>
      </c>
      <c r="J6" s="10">
        <v>8</v>
      </c>
      <c r="K6" s="10">
        <v>0</v>
      </c>
      <c r="L6" s="10">
        <v>0</v>
      </c>
      <c r="M6" s="10">
        <v>40</v>
      </c>
      <c r="N6" s="10">
        <f>(VLOOKUP(A6,Games!$A$2:$D$150,3,FALSE))</f>
        <v>0</v>
      </c>
      <c r="O6" s="10">
        <f>VLOOKUP(A6,Games!$A$2:$D$150,4,FALSE)</f>
        <v>10</v>
      </c>
      <c r="P6" s="11">
        <f t="shared" si="0"/>
        <v>7.2</v>
      </c>
      <c r="R6" s="24">
        <f t="shared" si="1"/>
        <v>88</v>
      </c>
      <c r="S6" s="24">
        <f t="shared" si="2"/>
        <v>16</v>
      </c>
    </row>
    <row r="7" spans="1:19" x14ac:dyDescent="0.25">
      <c r="A7" s="9" t="s">
        <v>75</v>
      </c>
      <c r="B7" s="10">
        <v>5</v>
      </c>
      <c r="C7" s="10">
        <v>1</v>
      </c>
      <c r="D7" s="10">
        <v>1</v>
      </c>
      <c r="E7" s="10">
        <v>1</v>
      </c>
      <c r="F7" s="10">
        <v>12</v>
      </c>
      <c r="G7" s="10">
        <v>4</v>
      </c>
      <c r="H7" s="10">
        <v>1</v>
      </c>
      <c r="I7" s="10">
        <v>0</v>
      </c>
      <c r="J7" s="10">
        <v>4</v>
      </c>
      <c r="K7" s="10">
        <v>0</v>
      </c>
      <c r="L7" s="10">
        <v>0</v>
      </c>
      <c r="M7" s="10">
        <v>6</v>
      </c>
      <c r="N7" s="10">
        <f>(VLOOKUP(A7,Games!$A$2:$D$150,3,FALSE))</f>
        <v>2</v>
      </c>
      <c r="O7" s="10">
        <f>VLOOKUP(A7,Games!$A$2:$D$150,4,FALSE)</f>
        <v>7</v>
      </c>
      <c r="P7" s="11">
        <f t="shared" si="0"/>
        <v>3</v>
      </c>
      <c r="R7" s="24">
        <f t="shared" si="1"/>
        <v>23</v>
      </c>
      <c r="S7" s="24">
        <f t="shared" si="2"/>
        <v>8</v>
      </c>
    </row>
    <row r="8" spans="1:19" x14ac:dyDescent="0.25">
      <c r="A8" s="9" t="s">
        <v>76</v>
      </c>
      <c r="B8" s="10">
        <v>10</v>
      </c>
      <c r="C8" s="10">
        <v>4</v>
      </c>
      <c r="D8" s="10">
        <v>5</v>
      </c>
      <c r="E8" s="10">
        <v>3</v>
      </c>
      <c r="F8" s="10">
        <v>13</v>
      </c>
      <c r="G8" s="10">
        <v>6</v>
      </c>
      <c r="H8" s="10">
        <v>5</v>
      </c>
      <c r="I8" s="10">
        <v>0</v>
      </c>
      <c r="J8" s="10">
        <v>8</v>
      </c>
      <c r="K8" s="10">
        <v>0</v>
      </c>
      <c r="L8" s="10">
        <v>0</v>
      </c>
      <c r="M8" s="10">
        <v>26</v>
      </c>
      <c r="N8" s="10">
        <f>(VLOOKUP(A8,Games!$A$2:$D$150,3,FALSE))</f>
        <v>0</v>
      </c>
      <c r="O8" s="10">
        <f>VLOOKUP(A8,Games!$A$2:$D$150,4,FALSE)</f>
        <v>10</v>
      </c>
      <c r="P8" s="11">
        <f t="shared" si="0"/>
        <v>3.4</v>
      </c>
      <c r="R8" s="24">
        <f t="shared" si="1"/>
        <v>50</v>
      </c>
      <c r="S8" s="24">
        <f t="shared" si="2"/>
        <v>16</v>
      </c>
    </row>
    <row r="9" spans="1:19" x14ac:dyDescent="0.25">
      <c r="A9" s="9" t="s">
        <v>77</v>
      </c>
      <c r="B9" s="10">
        <v>10</v>
      </c>
      <c r="C9" s="10">
        <v>16</v>
      </c>
      <c r="D9" s="10">
        <v>2</v>
      </c>
      <c r="E9" s="10">
        <v>1</v>
      </c>
      <c r="F9" s="10">
        <v>25</v>
      </c>
      <c r="G9" s="10">
        <v>4</v>
      </c>
      <c r="H9" s="10">
        <v>12</v>
      </c>
      <c r="I9" s="10">
        <v>0</v>
      </c>
      <c r="J9" s="10">
        <v>16</v>
      </c>
      <c r="K9" s="10">
        <v>0</v>
      </c>
      <c r="L9" s="10">
        <v>0</v>
      </c>
      <c r="M9" s="10">
        <v>39</v>
      </c>
      <c r="N9" s="10">
        <f>(VLOOKUP(A9,Games!$A$2:$D$150,3,FALSE))</f>
        <v>0</v>
      </c>
      <c r="O9" s="10">
        <f>VLOOKUP(A9,Games!$A$2:$D$150,4,FALSE)</f>
        <v>10</v>
      </c>
      <c r="P9" s="11">
        <f t="shared" si="0"/>
        <v>4.8</v>
      </c>
      <c r="R9" s="24">
        <f t="shared" si="1"/>
        <v>80</v>
      </c>
      <c r="S9" s="24">
        <f t="shared" si="2"/>
        <v>32</v>
      </c>
    </row>
    <row r="10" spans="1:19" x14ac:dyDescent="0.25">
      <c r="A10" s="9" t="s">
        <v>78</v>
      </c>
      <c r="B10" s="10">
        <v>8</v>
      </c>
      <c r="C10" s="10">
        <v>7</v>
      </c>
      <c r="D10" s="10">
        <v>0</v>
      </c>
      <c r="E10" s="10">
        <v>1</v>
      </c>
      <c r="F10" s="10">
        <v>27</v>
      </c>
      <c r="G10" s="10">
        <v>0</v>
      </c>
      <c r="H10" s="10">
        <v>2</v>
      </c>
      <c r="I10" s="10">
        <v>1</v>
      </c>
      <c r="J10" s="10">
        <v>15</v>
      </c>
      <c r="K10" s="10">
        <v>0</v>
      </c>
      <c r="L10" s="10">
        <v>0</v>
      </c>
      <c r="M10" s="10">
        <v>15</v>
      </c>
      <c r="N10" s="10">
        <f>(VLOOKUP(A10,Games!$A$2:$D$150,3,FALSE))</f>
        <v>0</v>
      </c>
      <c r="O10" s="10">
        <f>VLOOKUP(A10,Games!$A$2:$D$150,4,FALSE)</f>
        <v>8</v>
      </c>
      <c r="P10" s="11">
        <f t="shared" si="0"/>
        <v>1.875</v>
      </c>
      <c r="R10" s="24">
        <f t="shared" si="1"/>
        <v>45</v>
      </c>
      <c r="S10" s="24">
        <f t="shared" si="2"/>
        <v>30</v>
      </c>
    </row>
    <row r="11" spans="1:19" x14ac:dyDescent="0.25">
      <c r="A11" s="9" t="s">
        <v>79</v>
      </c>
      <c r="B11" s="10">
        <v>5</v>
      </c>
      <c r="C11" s="10">
        <v>2</v>
      </c>
      <c r="D11" s="10">
        <v>0</v>
      </c>
      <c r="E11" s="10">
        <v>2</v>
      </c>
      <c r="F11" s="10">
        <v>13</v>
      </c>
      <c r="G11" s="10">
        <v>2</v>
      </c>
      <c r="H11" s="10">
        <v>4</v>
      </c>
      <c r="I11" s="10">
        <v>0</v>
      </c>
      <c r="J11" s="10">
        <v>5</v>
      </c>
      <c r="K11" s="10">
        <v>0</v>
      </c>
      <c r="L11" s="10">
        <v>0</v>
      </c>
      <c r="M11" s="10">
        <v>6</v>
      </c>
      <c r="N11" s="10">
        <f>(VLOOKUP(A11,Games!$A$2:$D$150,3,FALSE))</f>
        <v>0</v>
      </c>
      <c r="O11" s="10">
        <f>VLOOKUP(A11,Games!$A$2:$D$150,4,FALSE)</f>
        <v>5</v>
      </c>
      <c r="P11" s="11">
        <f t="shared" si="0"/>
        <v>3</v>
      </c>
      <c r="R11" s="24">
        <f t="shared" si="1"/>
        <v>25</v>
      </c>
      <c r="S11" s="24">
        <f t="shared" si="2"/>
        <v>10</v>
      </c>
    </row>
    <row r="12" spans="1:19" x14ac:dyDescent="0.25">
      <c r="A12" s="9" t="s">
        <v>122</v>
      </c>
      <c r="B12" s="17">
        <v>2</v>
      </c>
      <c r="C12" s="17">
        <v>3</v>
      </c>
      <c r="D12" s="17">
        <v>0</v>
      </c>
      <c r="E12" s="17">
        <v>0</v>
      </c>
      <c r="F12" s="17">
        <v>6</v>
      </c>
      <c r="G12" s="17">
        <v>0</v>
      </c>
      <c r="H12" s="17">
        <v>2</v>
      </c>
      <c r="I12" s="17">
        <v>0</v>
      </c>
      <c r="J12" s="17">
        <v>2</v>
      </c>
      <c r="K12" s="17">
        <v>0</v>
      </c>
      <c r="L12" s="17">
        <v>0</v>
      </c>
      <c r="M12" s="17">
        <v>6</v>
      </c>
      <c r="N12" s="10">
        <f>(VLOOKUP(A12,Games!$A$2:$D$150,3,FALSE))</f>
        <v>0</v>
      </c>
      <c r="O12" s="10">
        <f>VLOOKUP(A12,Games!$A$2:$D$150,4,FALSE)</f>
        <v>2</v>
      </c>
      <c r="P12" s="11">
        <f t="shared" ref="P12" si="3">(R12-S12)/B12</f>
        <v>5</v>
      </c>
      <c r="R12" s="24">
        <f t="shared" si="1"/>
        <v>14</v>
      </c>
      <c r="S12" s="24">
        <f t="shared" si="2"/>
        <v>4</v>
      </c>
    </row>
    <row r="13" spans="1:19" x14ac:dyDescent="0.25">
      <c r="A13" s="9" t="s">
        <v>117</v>
      </c>
      <c r="B13" s="17">
        <v>2</v>
      </c>
      <c r="C13" s="17">
        <v>0</v>
      </c>
      <c r="D13" s="17">
        <v>0</v>
      </c>
      <c r="E13" s="17">
        <v>0</v>
      </c>
      <c r="F13" s="17">
        <v>9</v>
      </c>
      <c r="G13" s="17">
        <v>2</v>
      </c>
      <c r="H13" s="17">
        <v>3</v>
      </c>
      <c r="I13" s="17">
        <v>0</v>
      </c>
      <c r="J13" s="17">
        <v>1</v>
      </c>
      <c r="K13" s="17">
        <v>0</v>
      </c>
      <c r="L13" s="17">
        <v>0</v>
      </c>
      <c r="M13" s="17">
        <v>0</v>
      </c>
      <c r="N13" s="10">
        <f>(VLOOKUP(A13,Games!$A$2:$D$150,3,FALSE))</f>
        <v>0</v>
      </c>
      <c r="O13" s="10">
        <f>VLOOKUP(A13,Games!$A$2:$D$150,4,FALSE)</f>
        <v>2</v>
      </c>
      <c r="P13" s="11">
        <f t="shared" ref="P13" si="4">(R13-S13)/B13</f>
        <v>6</v>
      </c>
      <c r="R13" s="24">
        <f t="shared" ref="R13" si="5">SUM(M13,I13,H13,G13,F13)</f>
        <v>14</v>
      </c>
      <c r="S13" s="24">
        <f t="shared" ref="S13" si="6">SUM((J13*2),(K13*3),(L13*4))</f>
        <v>2</v>
      </c>
    </row>
    <row r="14" spans="1:19" x14ac:dyDescent="0.25">
      <c r="A14" s="9" t="s">
        <v>80</v>
      </c>
      <c r="B14" s="17">
        <v>10</v>
      </c>
      <c r="C14" s="17">
        <v>51</v>
      </c>
      <c r="D14" s="17">
        <v>11</v>
      </c>
      <c r="E14" s="17">
        <v>53</v>
      </c>
      <c r="F14" s="17">
        <v>41</v>
      </c>
      <c r="G14" s="17">
        <v>13</v>
      </c>
      <c r="H14" s="17">
        <v>21</v>
      </c>
      <c r="I14" s="17">
        <v>5</v>
      </c>
      <c r="J14" s="17">
        <v>22</v>
      </c>
      <c r="K14" s="17">
        <v>0</v>
      </c>
      <c r="L14" s="17">
        <v>0</v>
      </c>
      <c r="M14" s="17">
        <v>188</v>
      </c>
      <c r="N14" s="10">
        <f>(VLOOKUP(A14,Games!$A$2:$D$150,3,FALSE))</f>
        <v>0</v>
      </c>
      <c r="O14" s="10">
        <f>VLOOKUP(A14,Games!$A$2:$D$150,4,FALSE)</f>
        <v>10</v>
      </c>
      <c r="P14" s="11">
        <f t="shared" ref="P14" si="7">(R14-S14)/B14</f>
        <v>22.4</v>
      </c>
      <c r="R14" s="24">
        <f t="shared" ref="R14" si="8">SUM(M14,I14,H14,G14,F14)</f>
        <v>268</v>
      </c>
      <c r="S14" s="24">
        <f t="shared" ref="S14" si="9">SUM((J14*2),(K14*3),(L14*4))</f>
        <v>44</v>
      </c>
    </row>
    <row r="15" spans="1:19" x14ac:dyDescent="0.25">
      <c r="A15" s="35" t="s">
        <v>13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</row>
    <row r="16" spans="1:19" x14ac:dyDescent="0.25">
      <c r="A16" s="42" t="s">
        <v>70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</row>
    <row r="17" spans="1:13" x14ac:dyDescent="0.25">
      <c r="A17" s="17" t="s">
        <v>0</v>
      </c>
      <c r="B17" s="17" t="s">
        <v>1</v>
      </c>
      <c r="C17" s="17" t="s">
        <v>2</v>
      </c>
      <c r="D17" s="17" t="s">
        <v>3</v>
      </c>
      <c r="E17" s="17" t="s">
        <v>4</v>
      </c>
      <c r="F17" s="17" t="s">
        <v>5</v>
      </c>
      <c r="G17" s="17" t="s">
        <v>6</v>
      </c>
      <c r="H17" s="17" t="s">
        <v>7</v>
      </c>
      <c r="I17" s="17" t="s">
        <v>8</v>
      </c>
      <c r="J17" s="17" t="s">
        <v>9</v>
      </c>
      <c r="K17" s="17" t="s">
        <v>10</v>
      </c>
      <c r="L17" s="17" t="s">
        <v>11</v>
      </c>
      <c r="M17" s="17" t="s">
        <v>12</v>
      </c>
    </row>
    <row r="18" spans="1:13" x14ac:dyDescent="0.25">
      <c r="A18" s="9" t="str">
        <f t="shared" ref="A18:A28" si="10">IF(A3=""," ",A3)</f>
        <v>Alan Graham</v>
      </c>
      <c r="B18" s="10"/>
      <c r="C18" s="11">
        <f t="shared" ref="C18:M18" si="11">IF(ISNUMBER($B3),C3/$B3," ")</f>
        <v>0.88888888888888884</v>
      </c>
      <c r="D18" s="11">
        <f t="shared" si="11"/>
        <v>0</v>
      </c>
      <c r="E18" s="11">
        <f t="shared" si="11"/>
        <v>0.33333333333333331</v>
      </c>
      <c r="F18" s="11">
        <f t="shared" si="11"/>
        <v>3.3333333333333335</v>
      </c>
      <c r="G18" s="11">
        <f t="shared" si="11"/>
        <v>1.1111111111111112</v>
      </c>
      <c r="H18" s="11">
        <f t="shared" si="11"/>
        <v>0.33333333333333331</v>
      </c>
      <c r="I18" s="11">
        <f t="shared" si="11"/>
        <v>0.33333333333333331</v>
      </c>
      <c r="J18" s="11">
        <f t="shared" si="11"/>
        <v>0.66666666666666663</v>
      </c>
      <c r="K18" s="11">
        <f t="shared" si="11"/>
        <v>0</v>
      </c>
      <c r="L18" s="11">
        <f t="shared" si="11"/>
        <v>0</v>
      </c>
      <c r="M18" s="11">
        <f t="shared" si="11"/>
        <v>2.1111111111111112</v>
      </c>
    </row>
    <row r="19" spans="1:13" x14ac:dyDescent="0.25">
      <c r="A19" s="9" t="str">
        <f t="shared" si="10"/>
        <v>Damien Burns</v>
      </c>
      <c r="B19" s="10"/>
      <c r="C19" s="11">
        <f t="shared" ref="C19:M19" si="12">IF(ISNUMBER($B4),C4/$B4," ")</f>
        <v>2.2857142857142856</v>
      </c>
      <c r="D19" s="11">
        <f t="shared" si="12"/>
        <v>0.2857142857142857</v>
      </c>
      <c r="E19" s="11">
        <f t="shared" si="12"/>
        <v>1.5714285714285714</v>
      </c>
      <c r="F19" s="11">
        <f t="shared" si="12"/>
        <v>7.7142857142857144</v>
      </c>
      <c r="G19" s="11">
        <f t="shared" si="12"/>
        <v>1.5714285714285714</v>
      </c>
      <c r="H19" s="11">
        <f t="shared" si="12"/>
        <v>1</v>
      </c>
      <c r="I19" s="11">
        <f t="shared" si="12"/>
        <v>0.42857142857142855</v>
      </c>
      <c r="J19" s="11">
        <f t="shared" si="12"/>
        <v>1.2857142857142858</v>
      </c>
      <c r="K19" s="11">
        <f t="shared" si="12"/>
        <v>0</v>
      </c>
      <c r="L19" s="11">
        <f t="shared" si="12"/>
        <v>0</v>
      </c>
      <c r="M19" s="11">
        <f t="shared" si="12"/>
        <v>7</v>
      </c>
    </row>
    <row r="20" spans="1:13" x14ac:dyDescent="0.25">
      <c r="A20" s="9" t="str">
        <f t="shared" si="10"/>
        <v>Will Jiang</v>
      </c>
      <c r="B20" s="10"/>
      <c r="C20" s="11">
        <f t="shared" ref="C20:M20" si="13">IF(ISNUMBER($B5),C5/$B5," ")</f>
        <v>0.5714285714285714</v>
      </c>
      <c r="D20" s="11">
        <f t="shared" si="13"/>
        <v>0</v>
      </c>
      <c r="E20" s="11">
        <f t="shared" si="13"/>
        <v>0.8571428571428571</v>
      </c>
      <c r="F20" s="11">
        <f t="shared" si="13"/>
        <v>3.8571428571428572</v>
      </c>
      <c r="G20" s="11">
        <f t="shared" si="13"/>
        <v>2.2857142857142856</v>
      </c>
      <c r="H20" s="11">
        <f t="shared" si="13"/>
        <v>1.2857142857142858</v>
      </c>
      <c r="I20" s="11">
        <f t="shared" si="13"/>
        <v>0</v>
      </c>
      <c r="J20" s="11">
        <f t="shared" si="13"/>
        <v>1.8571428571428572</v>
      </c>
      <c r="K20" s="11">
        <f t="shared" si="13"/>
        <v>0</v>
      </c>
      <c r="L20" s="11">
        <f t="shared" si="13"/>
        <v>0</v>
      </c>
      <c r="M20" s="11">
        <f t="shared" si="13"/>
        <v>2</v>
      </c>
    </row>
    <row r="21" spans="1:13" x14ac:dyDescent="0.25">
      <c r="A21" s="9" t="str">
        <f t="shared" si="10"/>
        <v>David Nguyen</v>
      </c>
      <c r="B21" s="10"/>
      <c r="C21" s="11">
        <f t="shared" ref="C21:M21" si="14">IF(ISNUMBER($B6),C6/$B6," ")</f>
        <v>1.1000000000000001</v>
      </c>
      <c r="D21" s="11">
        <f t="shared" si="14"/>
        <v>0.4</v>
      </c>
      <c r="E21" s="11">
        <f t="shared" si="14"/>
        <v>0.6</v>
      </c>
      <c r="F21" s="11">
        <f t="shared" si="14"/>
        <v>2.6</v>
      </c>
      <c r="G21" s="11">
        <f t="shared" si="14"/>
        <v>1</v>
      </c>
      <c r="H21" s="11">
        <f t="shared" si="14"/>
        <v>0.9</v>
      </c>
      <c r="I21" s="11">
        <f t="shared" si="14"/>
        <v>0.3</v>
      </c>
      <c r="J21" s="11">
        <f t="shared" si="14"/>
        <v>0.8</v>
      </c>
      <c r="K21" s="11">
        <f t="shared" si="14"/>
        <v>0</v>
      </c>
      <c r="L21" s="11">
        <f t="shared" si="14"/>
        <v>0</v>
      </c>
      <c r="M21" s="11">
        <f t="shared" si="14"/>
        <v>4</v>
      </c>
    </row>
    <row r="22" spans="1:13" x14ac:dyDescent="0.25">
      <c r="A22" s="9" t="str">
        <f t="shared" si="10"/>
        <v>Josh Mak</v>
      </c>
      <c r="B22" s="10"/>
      <c r="C22" s="11">
        <f t="shared" ref="C22:M22" si="15">IF(ISNUMBER($B7),C7/$B7," ")</f>
        <v>0.2</v>
      </c>
      <c r="D22" s="11">
        <f t="shared" si="15"/>
        <v>0.2</v>
      </c>
      <c r="E22" s="11">
        <f t="shared" si="15"/>
        <v>0.2</v>
      </c>
      <c r="F22" s="11">
        <f t="shared" si="15"/>
        <v>2.4</v>
      </c>
      <c r="G22" s="11">
        <f t="shared" si="15"/>
        <v>0.8</v>
      </c>
      <c r="H22" s="11">
        <f t="shared" si="15"/>
        <v>0.2</v>
      </c>
      <c r="I22" s="11">
        <f t="shared" si="15"/>
        <v>0</v>
      </c>
      <c r="J22" s="11">
        <f t="shared" si="15"/>
        <v>0.8</v>
      </c>
      <c r="K22" s="11">
        <f t="shared" si="15"/>
        <v>0</v>
      </c>
      <c r="L22" s="11">
        <f t="shared" si="15"/>
        <v>0</v>
      </c>
      <c r="M22" s="11">
        <f t="shared" si="15"/>
        <v>1.2</v>
      </c>
    </row>
    <row r="23" spans="1:13" x14ac:dyDescent="0.25">
      <c r="A23" s="9" t="str">
        <f t="shared" si="10"/>
        <v>Kelvin Pham</v>
      </c>
      <c r="B23" s="10"/>
      <c r="C23" s="11">
        <f t="shared" ref="C23:M23" si="16">IF(ISNUMBER($B8),C8/$B8," ")</f>
        <v>0.4</v>
      </c>
      <c r="D23" s="11">
        <f t="shared" si="16"/>
        <v>0.5</v>
      </c>
      <c r="E23" s="11">
        <f t="shared" si="16"/>
        <v>0.3</v>
      </c>
      <c r="F23" s="11">
        <f t="shared" si="16"/>
        <v>1.3</v>
      </c>
      <c r="G23" s="11">
        <f t="shared" si="16"/>
        <v>0.6</v>
      </c>
      <c r="H23" s="11">
        <f t="shared" si="16"/>
        <v>0.5</v>
      </c>
      <c r="I23" s="11">
        <f t="shared" si="16"/>
        <v>0</v>
      </c>
      <c r="J23" s="11">
        <f t="shared" si="16"/>
        <v>0.8</v>
      </c>
      <c r="K23" s="11">
        <f t="shared" si="16"/>
        <v>0</v>
      </c>
      <c r="L23" s="11">
        <f t="shared" si="16"/>
        <v>0</v>
      </c>
      <c r="M23" s="11">
        <f t="shared" si="16"/>
        <v>2.6</v>
      </c>
    </row>
    <row r="24" spans="1:13" x14ac:dyDescent="0.25">
      <c r="A24" s="9" t="str">
        <f t="shared" si="10"/>
        <v>Artan Cani</v>
      </c>
      <c r="B24" s="10"/>
      <c r="C24" s="11">
        <f t="shared" ref="C24:M24" si="17">IF(ISNUMBER($B9),C9/$B9," ")</f>
        <v>1.6</v>
      </c>
      <c r="D24" s="11">
        <f t="shared" si="17"/>
        <v>0.2</v>
      </c>
      <c r="E24" s="11">
        <f t="shared" si="17"/>
        <v>0.1</v>
      </c>
      <c r="F24" s="11">
        <f t="shared" si="17"/>
        <v>2.5</v>
      </c>
      <c r="G24" s="11">
        <f t="shared" si="17"/>
        <v>0.4</v>
      </c>
      <c r="H24" s="11">
        <f t="shared" si="17"/>
        <v>1.2</v>
      </c>
      <c r="I24" s="11">
        <f t="shared" si="17"/>
        <v>0</v>
      </c>
      <c r="J24" s="11">
        <f t="shared" si="17"/>
        <v>1.6</v>
      </c>
      <c r="K24" s="11">
        <f t="shared" si="17"/>
        <v>0</v>
      </c>
      <c r="L24" s="11">
        <f t="shared" si="17"/>
        <v>0</v>
      </c>
      <c r="M24" s="11">
        <f t="shared" si="17"/>
        <v>3.9</v>
      </c>
    </row>
    <row r="25" spans="1:13" x14ac:dyDescent="0.25">
      <c r="A25" s="9" t="str">
        <f t="shared" si="10"/>
        <v>Daniel Westerhof</v>
      </c>
      <c r="B25" s="10"/>
      <c r="C25" s="11">
        <f t="shared" ref="C25:M25" si="18">IF(ISNUMBER($B10),C10/$B10," ")</f>
        <v>0.875</v>
      </c>
      <c r="D25" s="11">
        <f t="shared" si="18"/>
        <v>0</v>
      </c>
      <c r="E25" s="11">
        <f t="shared" si="18"/>
        <v>0.125</v>
      </c>
      <c r="F25" s="11">
        <f t="shared" si="18"/>
        <v>3.375</v>
      </c>
      <c r="G25" s="11">
        <f t="shared" si="18"/>
        <v>0</v>
      </c>
      <c r="H25" s="11">
        <f t="shared" si="18"/>
        <v>0.25</v>
      </c>
      <c r="I25" s="11">
        <f t="shared" si="18"/>
        <v>0.125</v>
      </c>
      <c r="J25" s="11">
        <f t="shared" si="18"/>
        <v>1.875</v>
      </c>
      <c r="K25" s="11">
        <f t="shared" si="18"/>
        <v>0</v>
      </c>
      <c r="L25" s="11">
        <f t="shared" si="18"/>
        <v>0</v>
      </c>
      <c r="M25" s="11">
        <f t="shared" si="18"/>
        <v>1.875</v>
      </c>
    </row>
    <row r="26" spans="1:13" x14ac:dyDescent="0.25">
      <c r="A26" s="9" t="str">
        <f t="shared" si="10"/>
        <v>Nick McClelland</v>
      </c>
      <c r="B26" s="10"/>
      <c r="C26" s="11">
        <f t="shared" ref="C26:M26" si="19">IF(ISNUMBER($B11),C11/$B11," ")</f>
        <v>0.4</v>
      </c>
      <c r="D26" s="11">
        <f t="shared" si="19"/>
        <v>0</v>
      </c>
      <c r="E26" s="11">
        <f t="shared" si="19"/>
        <v>0.4</v>
      </c>
      <c r="F26" s="11">
        <f t="shared" si="19"/>
        <v>2.6</v>
      </c>
      <c r="G26" s="11">
        <f t="shared" si="19"/>
        <v>0.4</v>
      </c>
      <c r="H26" s="11">
        <f t="shared" si="19"/>
        <v>0.8</v>
      </c>
      <c r="I26" s="11">
        <f t="shared" si="19"/>
        <v>0</v>
      </c>
      <c r="J26" s="11">
        <f t="shared" si="19"/>
        <v>1</v>
      </c>
      <c r="K26" s="11">
        <f t="shared" si="19"/>
        <v>0</v>
      </c>
      <c r="L26" s="11">
        <f t="shared" si="19"/>
        <v>0</v>
      </c>
      <c r="M26" s="11">
        <f t="shared" si="19"/>
        <v>1.2</v>
      </c>
    </row>
    <row r="27" spans="1:13" x14ac:dyDescent="0.25">
      <c r="A27" s="9" t="str">
        <f t="shared" si="10"/>
        <v>Jade Benedictos</v>
      </c>
      <c r="B27" s="17"/>
      <c r="C27" s="11">
        <f t="shared" ref="C27:M27" si="20">IF(ISNUMBER($B12),C12/$B12," ")</f>
        <v>1.5</v>
      </c>
      <c r="D27" s="11">
        <f t="shared" si="20"/>
        <v>0</v>
      </c>
      <c r="E27" s="11">
        <f t="shared" si="20"/>
        <v>0</v>
      </c>
      <c r="F27" s="11">
        <f t="shared" si="20"/>
        <v>3</v>
      </c>
      <c r="G27" s="11">
        <f t="shared" si="20"/>
        <v>0</v>
      </c>
      <c r="H27" s="11">
        <f t="shared" si="20"/>
        <v>1</v>
      </c>
      <c r="I27" s="11">
        <f t="shared" si="20"/>
        <v>0</v>
      </c>
      <c r="J27" s="11">
        <f t="shared" si="20"/>
        <v>1</v>
      </c>
      <c r="K27" s="11">
        <f t="shared" si="20"/>
        <v>0</v>
      </c>
      <c r="L27" s="11">
        <f t="shared" si="20"/>
        <v>0</v>
      </c>
      <c r="M27" s="11">
        <f t="shared" si="20"/>
        <v>3</v>
      </c>
    </row>
    <row r="28" spans="1:13" x14ac:dyDescent="0.25">
      <c r="A28" s="9" t="str">
        <f t="shared" si="10"/>
        <v>Jack Germein</v>
      </c>
      <c r="B28" s="17"/>
      <c r="C28" s="11">
        <f t="shared" ref="C28:M28" si="21">IF(ISNUMBER($B13),C13/$B13," ")</f>
        <v>0</v>
      </c>
      <c r="D28" s="11">
        <f t="shared" si="21"/>
        <v>0</v>
      </c>
      <c r="E28" s="11">
        <f t="shared" si="21"/>
        <v>0</v>
      </c>
      <c r="F28" s="11">
        <f t="shared" si="21"/>
        <v>4.5</v>
      </c>
      <c r="G28" s="11">
        <f t="shared" si="21"/>
        <v>1</v>
      </c>
      <c r="H28" s="11">
        <f t="shared" si="21"/>
        <v>1.5</v>
      </c>
      <c r="I28" s="11">
        <f t="shared" si="21"/>
        <v>0</v>
      </c>
      <c r="J28" s="11">
        <f t="shared" si="21"/>
        <v>0.5</v>
      </c>
      <c r="K28" s="11">
        <f t="shared" si="21"/>
        <v>0</v>
      </c>
      <c r="L28" s="11">
        <f t="shared" si="21"/>
        <v>0</v>
      </c>
      <c r="M28" s="11">
        <f t="shared" si="21"/>
        <v>0</v>
      </c>
    </row>
  </sheetData>
  <mergeCells count="3">
    <mergeCell ref="A15:M15"/>
    <mergeCell ref="A16:M16"/>
    <mergeCell ref="A1:P1"/>
  </mergeCells>
  <conditionalFormatting sqref="A13">
    <cfRule type="expression" dxfId="5" priority="5">
      <formula>O13&gt;11</formula>
    </cfRule>
  </conditionalFormatting>
  <conditionalFormatting sqref="A14">
    <cfRule type="expression" dxfId="4" priority="1">
      <formula>O14&gt;11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1"/>
  </sheetPr>
  <dimension ref="A1:T27"/>
  <sheetViews>
    <sheetView workbookViewId="0">
      <selection activeCell="D32" sqref="D32"/>
    </sheetView>
  </sheetViews>
  <sheetFormatPr defaultRowHeight="15" x14ac:dyDescent="0.25"/>
  <cols>
    <col min="1" max="1" width="23.85546875" style="5" bestFit="1" customWidth="1"/>
    <col min="2" max="2" width="13.5703125" style="5" bestFit="1" customWidth="1"/>
    <col min="3" max="4" width="13.5703125" style="24" customWidth="1"/>
    <col min="5" max="13" width="9.140625" style="5"/>
    <col min="14" max="14" width="17" style="5" bestFit="1" customWidth="1"/>
    <col min="15" max="15" width="15.140625" style="5" bestFit="1" customWidth="1"/>
    <col min="16" max="16" width="15.140625" style="24" customWidth="1"/>
    <col min="17" max="17" width="9.140625" style="5"/>
    <col min="18" max="19" width="0" style="5" hidden="1" customWidth="1"/>
    <col min="20" max="16384" width="9.140625" style="5"/>
  </cols>
  <sheetData>
    <row r="1" spans="1:20" x14ac:dyDescent="0.25">
      <c r="A1" s="44" t="s">
        <v>81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6"/>
      <c r="Q1" s="23" t="s">
        <v>81</v>
      </c>
    </row>
    <row r="2" spans="1:20" x14ac:dyDescent="0.25">
      <c r="A2" s="30" t="s">
        <v>0</v>
      </c>
      <c r="B2" s="30" t="s">
        <v>1</v>
      </c>
      <c r="C2" s="30" t="s">
        <v>2</v>
      </c>
      <c r="D2" s="30" t="s">
        <v>3</v>
      </c>
      <c r="E2" s="30" t="s">
        <v>4</v>
      </c>
      <c r="F2" s="30" t="s">
        <v>5</v>
      </c>
      <c r="G2" s="30" t="s">
        <v>6</v>
      </c>
      <c r="H2" s="30" t="s">
        <v>7</v>
      </c>
      <c r="I2" s="30" t="s">
        <v>8</v>
      </c>
      <c r="J2" s="30" t="s">
        <v>9</v>
      </c>
      <c r="K2" s="30" t="s">
        <v>10</v>
      </c>
      <c r="L2" s="30" t="s">
        <v>11</v>
      </c>
      <c r="M2" s="30" t="s">
        <v>12</v>
      </c>
      <c r="N2" s="30" t="s">
        <v>37</v>
      </c>
      <c r="O2" s="30" t="s">
        <v>38</v>
      </c>
      <c r="P2" s="17" t="s">
        <v>45</v>
      </c>
      <c r="Q2" s="24"/>
      <c r="R2" s="24" t="s">
        <v>46</v>
      </c>
      <c r="S2" s="24" t="s">
        <v>47</v>
      </c>
    </row>
    <row r="3" spans="1:20" x14ac:dyDescent="0.25">
      <c r="A3" s="9" t="s">
        <v>126</v>
      </c>
      <c r="B3" s="10">
        <v>1</v>
      </c>
      <c r="C3" s="10">
        <v>0</v>
      </c>
      <c r="D3" s="10">
        <v>0</v>
      </c>
      <c r="E3" s="10">
        <v>0</v>
      </c>
      <c r="F3" s="10">
        <v>2</v>
      </c>
      <c r="G3" s="10">
        <v>2</v>
      </c>
      <c r="H3" s="10">
        <v>1</v>
      </c>
      <c r="I3" s="10">
        <v>0</v>
      </c>
      <c r="J3" s="10">
        <v>1</v>
      </c>
      <c r="K3" s="10">
        <v>0</v>
      </c>
      <c r="L3" s="10">
        <v>0</v>
      </c>
      <c r="M3" s="10">
        <v>0</v>
      </c>
      <c r="N3" s="10">
        <f>(VLOOKUP(A3,Games!$A$2:$D$150,3,FALSE))</f>
        <v>0</v>
      </c>
      <c r="O3" s="10">
        <f>VLOOKUP(A3,Games!$A$2:$D$150,4,FALSE)</f>
        <v>1</v>
      </c>
      <c r="P3" s="11">
        <f>(R3-S3)/B3</f>
        <v>3</v>
      </c>
      <c r="Q3" s="24"/>
      <c r="R3" s="24">
        <f>SUM(M3,I3,H3,G3,F3)</f>
        <v>5</v>
      </c>
      <c r="S3" s="24">
        <f>SUM((J3*2),(K3*3),(L3*4))</f>
        <v>2</v>
      </c>
    </row>
    <row r="4" spans="1:20" x14ac:dyDescent="0.25">
      <c r="A4" s="9" t="s">
        <v>82</v>
      </c>
      <c r="B4" s="10">
        <v>11</v>
      </c>
      <c r="C4" s="10">
        <v>17</v>
      </c>
      <c r="D4" s="10">
        <v>0</v>
      </c>
      <c r="E4" s="10">
        <v>5</v>
      </c>
      <c r="F4" s="10">
        <v>67</v>
      </c>
      <c r="G4" s="10">
        <v>6</v>
      </c>
      <c r="H4" s="10">
        <v>4</v>
      </c>
      <c r="I4" s="10">
        <v>10</v>
      </c>
      <c r="J4" s="10">
        <v>13</v>
      </c>
      <c r="K4" s="10">
        <v>0</v>
      </c>
      <c r="L4" s="10">
        <v>0</v>
      </c>
      <c r="M4" s="10">
        <v>39</v>
      </c>
      <c r="N4" s="10">
        <f>(VLOOKUP(A4,Games!$A$2:$D$150,3,FALSE))</f>
        <v>0</v>
      </c>
      <c r="O4" s="10">
        <f>VLOOKUP(A4,Games!$A$2:$D$150,4,FALSE)</f>
        <v>11</v>
      </c>
      <c r="P4" s="11">
        <f t="shared" ref="P4:P10" si="0">(R4-S4)/B4</f>
        <v>9.0909090909090917</v>
      </c>
      <c r="Q4" s="24"/>
      <c r="R4" s="24">
        <f t="shared" ref="R4:R10" si="1">SUM(M4,I4,H4,G4,F4)</f>
        <v>126</v>
      </c>
      <c r="S4" s="24">
        <f t="shared" ref="S4:S10" si="2">SUM((J4*2),(K4*3),(L4*4))</f>
        <v>26</v>
      </c>
    </row>
    <row r="5" spans="1:20" x14ac:dyDescent="0.25">
      <c r="A5" s="9" t="s">
        <v>119</v>
      </c>
      <c r="B5" s="10">
        <v>7</v>
      </c>
      <c r="C5" s="10">
        <v>10</v>
      </c>
      <c r="D5" s="10">
        <v>0</v>
      </c>
      <c r="E5" s="10">
        <v>6</v>
      </c>
      <c r="F5" s="10">
        <v>43</v>
      </c>
      <c r="G5" s="10">
        <v>4</v>
      </c>
      <c r="H5" s="10">
        <v>6</v>
      </c>
      <c r="I5" s="10">
        <v>4</v>
      </c>
      <c r="J5" s="10">
        <v>14</v>
      </c>
      <c r="K5" s="10">
        <v>1</v>
      </c>
      <c r="L5" s="10">
        <v>0</v>
      </c>
      <c r="M5" s="10">
        <v>26</v>
      </c>
      <c r="N5" s="10">
        <f>(VLOOKUP(A5,Games!$A$2:$D$150,3,FALSE))</f>
        <v>0</v>
      </c>
      <c r="O5" s="10">
        <f>VLOOKUP(A5,Games!$A$2:$D$150,4,FALSE)</f>
        <v>7</v>
      </c>
      <c r="P5" s="11">
        <f t="shared" si="0"/>
        <v>7.4285714285714288</v>
      </c>
      <c r="Q5" s="24"/>
      <c r="R5" s="24">
        <f t="shared" si="1"/>
        <v>83</v>
      </c>
      <c r="S5" s="24">
        <f t="shared" si="2"/>
        <v>31</v>
      </c>
    </row>
    <row r="6" spans="1:20" x14ac:dyDescent="0.25">
      <c r="A6" s="9" t="s">
        <v>83</v>
      </c>
      <c r="B6" s="10">
        <v>7</v>
      </c>
      <c r="C6" s="10">
        <v>12</v>
      </c>
      <c r="D6" s="10">
        <v>15</v>
      </c>
      <c r="E6" s="10">
        <v>6</v>
      </c>
      <c r="F6" s="10">
        <v>34</v>
      </c>
      <c r="G6" s="10">
        <v>16</v>
      </c>
      <c r="H6" s="10">
        <v>15</v>
      </c>
      <c r="I6" s="10">
        <v>3</v>
      </c>
      <c r="J6" s="10">
        <v>19</v>
      </c>
      <c r="K6" s="10">
        <v>4</v>
      </c>
      <c r="L6" s="10">
        <v>0</v>
      </c>
      <c r="M6" s="10">
        <v>75</v>
      </c>
      <c r="N6" s="10">
        <f>(VLOOKUP(A6,Games!$A$2:$D$150,3,FALSE))</f>
        <v>0</v>
      </c>
      <c r="O6" s="10">
        <f>VLOOKUP(A6,Games!$A$2:$D$150,4,FALSE)</f>
        <v>7</v>
      </c>
      <c r="P6" s="11">
        <f t="shared" si="0"/>
        <v>13.285714285714286</v>
      </c>
      <c r="Q6" s="24"/>
      <c r="R6" s="24">
        <f t="shared" si="1"/>
        <v>143</v>
      </c>
      <c r="S6" s="24">
        <f t="shared" si="2"/>
        <v>50</v>
      </c>
    </row>
    <row r="7" spans="1:20" x14ac:dyDescent="0.25">
      <c r="A7" s="9" t="s">
        <v>84</v>
      </c>
      <c r="B7" s="10">
        <v>9</v>
      </c>
      <c r="C7" s="10">
        <v>12</v>
      </c>
      <c r="D7" s="10">
        <v>0</v>
      </c>
      <c r="E7" s="10">
        <v>0</v>
      </c>
      <c r="F7" s="10">
        <v>32</v>
      </c>
      <c r="G7" s="10">
        <v>6</v>
      </c>
      <c r="H7" s="10">
        <v>5</v>
      </c>
      <c r="I7" s="10">
        <v>0</v>
      </c>
      <c r="J7" s="10">
        <v>5</v>
      </c>
      <c r="K7" s="10">
        <v>0</v>
      </c>
      <c r="L7" s="10">
        <v>0</v>
      </c>
      <c r="M7" s="10">
        <v>24</v>
      </c>
      <c r="N7" s="10">
        <f>(VLOOKUP(A7,Games!$A$2:$D$150,3,FALSE))</f>
        <v>0</v>
      </c>
      <c r="O7" s="10">
        <f>VLOOKUP(A7,Games!$A$2:$D$150,4,FALSE)</f>
        <v>9</v>
      </c>
      <c r="P7" s="11">
        <f t="shared" si="0"/>
        <v>6.333333333333333</v>
      </c>
      <c r="Q7" s="24"/>
      <c r="R7" s="24">
        <f t="shared" si="1"/>
        <v>67</v>
      </c>
      <c r="S7" s="24">
        <f t="shared" si="2"/>
        <v>10</v>
      </c>
    </row>
    <row r="8" spans="1:20" x14ac:dyDescent="0.25">
      <c r="A8" s="9" t="s">
        <v>85</v>
      </c>
      <c r="B8" s="10">
        <v>11</v>
      </c>
      <c r="C8" s="10">
        <v>20</v>
      </c>
      <c r="D8" s="10">
        <v>4</v>
      </c>
      <c r="E8" s="10">
        <v>20</v>
      </c>
      <c r="F8" s="10">
        <v>39</v>
      </c>
      <c r="G8" s="10">
        <v>14</v>
      </c>
      <c r="H8" s="10">
        <v>14</v>
      </c>
      <c r="I8" s="10">
        <v>3</v>
      </c>
      <c r="J8" s="10">
        <v>16</v>
      </c>
      <c r="K8" s="10">
        <v>0</v>
      </c>
      <c r="L8" s="10">
        <v>0</v>
      </c>
      <c r="M8" s="10">
        <v>72</v>
      </c>
      <c r="N8" s="10">
        <f>(VLOOKUP(A8,Games!$A$2:$D$150,3,FALSE))</f>
        <v>0</v>
      </c>
      <c r="O8" s="10">
        <f>VLOOKUP(A8,Games!$A$2:$D$150,4,FALSE)</f>
        <v>11</v>
      </c>
      <c r="P8" s="11">
        <f t="shared" si="0"/>
        <v>10</v>
      </c>
      <c r="Q8" s="24"/>
      <c r="R8" s="24">
        <f t="shared" si="1"/>
        <v>142</v>
      </c>
      <c r="S8" s="24">
        <f t="shared" si="2"/>
        <v>32</v>
      </c>
    </row>
    <row r="9" spans="1:20" x14ac:dyDescent="0.25">
      <c r="A9" s="9" t="s">
        <v>86</v>
      </c>
      <c r="B9" s="10">
        <v>8</v>
      </c>
      <c r="C9" s="10">
        <v>5</v>
      </c>
      <c r="D9" s="10">
        <v>2</v>
      </c>
      <c r="E9" s="10">
        <v>1</v>
      </c>
      <c r="F9" s="10">
        <v>12</v>
      </c>
      <c r="G9" s="10">
        <v>13</v>
      </c>
      <c r="H9" s="10">
        <v>6</v>
      </c>
      <c r="I9" s="10">
        <v>0</v>
      </c>
      <c r="J9" s="10">
        <v>5</v>
      </c>
      <c r="K9" s="10">
        <v>0</v>
      </c>
      <c r="L9" s="10">
        <v>0</v>
      </c>
      <c r="M9" s="10">
        <v>17</v>
      </c>
      <c r="N9" s="10">
        <f>(VLOOKUP(A9,Games!$A$2:$D$150,3,FALSE))</f>
        <v>0</v>
      </c>
      <c r="O9" s="10">
        <f>VLOOKUP(A9,Games!$A$2:$D$150,4,FALSE)</f>
        <v>8</v>
      </c>
      <c r="P9" s="11">
        <f t="shared" si="0"/>
        <v>4.75</v>
      </c>
      <c r="Q9" s="24"/>
      <c r="R9" s="24">
        <f t="shared" si="1"/>
        <v>48</v>
      </c>
      <c r="S9" s="24">
        <f t="shared" si="2"/>
        <v>10</v>
      </c>
    </row>
    <row r="10" spans="1:20" x14ac:dyDescent="0.25">
      <c r="A10" s="9" t="s">
        <v>87</v>
      </c>
      <c r="B10" s="10">
        <v>10</v>
      </c>
      <c r="C10" s="10">
        <v>13</v>
      </c>
      <c r="D10" s="10">
        <v>1</v>
      </c>
      <c r="E10" s="10">
        <v>1</v>
      </c>
      <c r="F10" s="10">
        <v>22</v>
      </c>
      <c r="G10" s="10">
        <v>11</v>
      </c>
      <c r="H10" s="10">
        <v>14</v>
      </c>
      <c r="I10" s="10">
        <v>2</v>
      </c>
      <c r="J10" s="10">
        <v>9</v>
      </c>
      <c r="K10" s="10">
        <v>0</v>
      </c>
      <c r="L10" s="10">
        <v>1</v>
      </c>
      <c r="M10" s="10">
        <v>30</v>
      </c>
      <c r="N10" s="10">
        <f>(VLOOKUP(A10,Games!$A$2:$D$150,3,FALSE))</f>
        <v>1</v>
      </c>
      <c r="O10" s="10">
        <f>VLOOKUP(A10,Games!$A$2:$D$150,4,FALSE)</f>
        <v>11</v>
      </c>
      <c r="P10" s="11">
        <f t="shared" si="0"/>
        <v>5.7</v>
      </c>
      <c r="Q10" s="24"/>
      <c r="R10" s="24">
        <f t="shared" si="1"/>
        <v>79</v>
      </c>
      <c r="S10" s="24">
        <f t="shared" si="2"/>
        <v>22</v>
      </c>
    </row>
    <row r="11" spans="1:20" x14ac:dyDescent="0.25">
      <c r="A11" s="9" t="s">
        <v>88</v>
      </c>
      <c r="B11" s="10">
        <v>10</v>
      </c>
      <c r="C11" s="10">
        <v>11</v>
      </c>
      <c r="D11" s="10">
        <v>9</v>
      </c>
      <c r="E11" s="10">
        <v>0</v>
      </c>
      <c r="F11" s="10">
        <v>22</v>
      </c>
      <c r="G11" s="10">
        <v>13</v>
      </c>
      <c r="H11" s="10">
        <v>17</v>
      </c>
      <c r="I11" s="10">
        <v>0</v>
      </c>
      <c r="J11" s="10">
        <v>14</v>
      </c>
      <c r="K11" s="10">
        <v>0</v>
      </c>
      <c r="L11" s="10">
        <v>0</v>
      </c>
      <c r="M11" s="10">
        <v>49</v>
      </c>
      <c r="N11" s="10">
        <f>(VLOOKUP(A11,Games!$A$2:$D$150,3,FALSE))</f>
        <v>0</v>
      </c>
      <c r="O11" s="10">
        <f>VLOOKUP(A11,Games!$A$2:$D$150,4,FALSE)</f>
        <v>10</v>
      </c>
      <c r="P11" s="11">
        <f t="shared" ref="P11:P12" si="3">(R11-S11)/B11</f>
        <v>7.3</v>
      </c>
      <c r="Q11" s="24"/>
      <c r="R11" s="24">
        <f t="shared" ref="R11:R12" si="4">SUM(M11,I11,H11,G11,F11)</f>
        <v>101</v>
      </c>
      <c r="S11" s="24">
        <f t="shared" ref="S11:S12" si="5">SUM((J11*2),(K11*3),(L11*4))</f>
        <v>28</v>
      </c>
      <c r="T11" s="24"/>
    </row>
    <row r="12" spans="1:20" x14ac:dyDescent="0.25">
      <c r="A12" s="9" t="s">
        <v>89</v>
      </c>
      <c r="B12" s="17">
        <v>9</v>
      </c>
      <c r="C12" s="17">
        <v>19</v>
      </c>
      <c r="D12" s="17">
        <v>5</v>
      </c>
      <c r="E12" s="17">
        <v>8</v>
      </c>
      <c r="F12" s="17">
        <v>46</v>
      </c>
      <c r="G12" s="17">
        <v>4</v>
      </c>
      <c r="H12" s="17">
        <v>9</v>
      </c>
      <c r="I12" s="17">
        <v>2</v>
      </c>
      <c r="J12" s="17">
        <v>3</v>
      </c>
      <c r="K12" s="17">
        <v>0</v>
      </c>
      <c r="L12" s="17">
        <v>0</v>
      </c>
      <c r="M12" s="17">
        <v>61</v>
      </c>
      <c r="N12" s="10">
        <f>(VLOOKUP(A12,Games!$A$2:$D$150,3,FALSE))</f>
        <v>0</v>
      </c>
      <c r="O12" s="10">
        <f>VLOOKUP(A12,Games!$A$2:$D$150,4,FALSE)</f>
        <v>9</v>
      </c>
      <c r="P12" s="11">
        <f t="shared" si="3"/>
        <v>12.888888888888889</v>
      </c>
      <c r="Q12" s="24"/>
      <c r="R12" s="24">
        <f t="shared" si="4"/>
        <v>122</v>
      </c>
      <c r="S12" s="24">
        <f t="shared" si="5"/>
        <v>6</v>
      </c>
      <c r="T12" s="24"/>
    </row>
    <row r="13" spans="1:20" s="24" customFormat="1" x14ac:dyDescent="0.25">
      <c r="A13" s="9" t="s">
        <v>120</v>
      </c>
      <c r="B13" s="17">
        <v>10</v>
      </c>
      <c r="C13" s="17">
        <v>22</v>
      </c>
      <c r="D13" s="17">
        <v>0</v>
      </c>
      <c r="E13" s="17">
        <v>7</v>
      </c>
      <c r="F13" s="17">
        <v>76</v>
      </c>
      <c r="G13" s="17">
        <v>6</v>
      </c>
      <c r="H13" s="17">
        <v>12</v>
      </c>
      <c r="I13" s="17">
        <v>7</v>
      </c>
      <c r="J13" s="17">
        <v>16</v>
      </c>
      <c r="K13" s="17">
        <v>0</v>
      </c>
      <c r="L13" s="17">
        <v>0</v>
      </c>
      <c r="M13" s="17">
        <v>51</v>
      </c>
      <c r="N13" s="10">
        <f>(VLOOKUP(A13,Games!$A$2:$D$150,3,FALSE))</f>
        <v>0</v>
      </c>
      <c r="O13" s="10">
        <f>VLOOKUP(A13,Games!$A$2:$D$150,4,FALSE)</f>
        <v>10</v>
      </c>
      <c r="P13" s="11">
        <f t="shared" ref="P13" si="6">(R13-S13)/B13</f>
        <v>12</v>
      </c>
      <c r="R13" s="24">
        <f t="shared" ref="R13" si="7">SUM(M13,I13,H13,G13,F13)</f>
        <v>152</v>
      </c>
      <c r="S13" s="24">
        <f t="shared" ref="S13" si="8">SUM((J13*2),(K13*3),(L13*4))</f>
        <v>32</v>
      </c>
    </row>
    <row r="14" spans="1:20" s="24" customFormat="1" x14ac:dyDescent="0.25">
      <c r="A14" s="18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28"/>
      <c r="O14" s="28"/>
      <c r="P14" s="31"/>
    </row>
    <row r="15" spans="1:20" x14ac:dyDescent="0.25">
      <c r="A15" s="35" t="s">
        <v>13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</row>
    <row r="16" spans="1:20" x14ac:dyDescent="0.25">
      <c r="A16" s="44" t="s">
        <v>81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</row>
    <row r="17" spans="1:13" x14ac:dyDescent="0.25">
      <c r="A17" s="8" t="s">
        <v>0</v>
      </c>
      <c r="B17" s="8" t="s">
        <v>1</v>
      </c>
      <c r="C17" s="8" t="s">
        <v>2</v>
      </c>
      <c r="D17" s="8" t="s">
        <v>3</v>
      </c>
      <c r="E17" s="8" t="s">
        <v>4</v>
      </c>
      <c r="F17" s="8" t="s">
        <v>5</v>
      </c>
      <c r="G17" s="8" t="s">
        <v>6</v>
      </c>
      <c r="H17" s="8" t="s">
        <v>7</v>
      </c>
      <c r="I17" s="8" t="s">
        <v>8</v>
      </c>
      <c r="J17" s="8" t="s">
        <v>9</v>
      </c>
      <c r="K17" s="8" t="s">
        <v>10</v>
      </c>
      <c r="L17" s="8" t="s">
        <v>11</v>
      </c>
      <c r="M17" s="8" t="s">
        <v>12</v>
      </c>
    </row>
    <row r="18" spans="1:13" x14ac:dyDescent="0.25">
      <c r="A18" s="9" t="str">
        <f t="shared" ref="A18:A27" si="9">IF(A3=""," ",A3)</f>
        <v>Chris Murphy</v>
      </c>
      <c r="B18" s="10"/>
      <c r="C18" s="11">
        <f t="shared" ref="C18:M18" si="10">IF(ISNUMBER($B3),C3/$B3," ")</f>
        <v>0</v>
      </c>
      <c r="D18" s="11">
        <f t="shared" si="10"/>
        <v>0</v>
      </c>
      <c r="E18" s="11">
        <f t="shared" si="10"/>
        <v>0</v>
      </c>
      <c r="F18" s="11">
        <f t="shared" si="10"/>
        <v>2</v>
      </c>
      <c r="G18" s="11">
        <f t="shared" si="10"/>
        <v>2</v>
      </c>
      <c r="H18" s="11">
        <f t="shared" si="10"/>
        <v>1</v>
      </c>
      <c r="I18" s="11">
        <f t="shared" si="10"/>
        <v>0</v>
      </c>
      <c r="J18" s="11">
        <f t="shared" si="10"/>
        <v>1</v>
      </c>
      <c r="K18" s="11">
        <f t="shared" si="10"/>
        <v>0</v>
      </c>
      <c r="L18" s="11">
        <f t="shared" si="10"/>
        <v>0</v>
      </c>
      <c r="M18" s="11">
        <f t="shared" si="10"/>
        <v>0</v>
      </c>
    </row>
    <row r="19" spans="1:13" x14ac:dyDescent="0.25">
      <c r="A19" s="9" t="str">
        <f t="shared" si="9"/>
        <v>Manuel Roring</v>
      </c>
      <c r="B19" s="10"/>
      <c r="C19" s="11">
        <f t="shared" ref="C19:M19" si="11">IF(ISNUMBER($B4),C4/$B4," ")</f>
        <v>1.5454545454545454</v>
      </c>
      <c r="D19" s="11">
        <f t="shared" si="11"/>
        <v>0</v>
      </c>
      <c r="E19" s="11">
        <f t="shared" si="11"/>
        <v>0.45454545454545453</v>
      </c>
      <c r="F19" s="11">
        <f t="shared" si="11"/>
        <v>6.0909090909090908</v>
      </c>
      <c r="G19" s="11">
        <f t="shared" si="11"/>
        <v>0.54545454545454541</v>
      </c>
      <c r="H19" s="11">
        <f t="shared" si="11"/>
        <v>0.36363636363636365</v>
      </c>
      <c r="I19" s="11">
        <f t="shared" si="11"/>
        <v>0.90909090909090906</v>
      </c>
      <c r="J19" s="11">
        <f t="shared" si="11"/>
        <v>1.1818181818181819</v>
      </c>
      <c r="K19" s="11">
        <f t="shared" si="11"/>
        <v>0</v>
      </c>
      <c r="L19" s="11">
        <f t="shared" si="11"/>
        <v>0</v>
      </c>
      <c r="M19" s="11">
        <f t="shared" si="11"/>
        <v>3.5454545454545454</v>
      </c>
    </row>
    <row r="20" spans="1:13" x14ac:dyDescent="0.25">
      <c r="A20" s="9" t="str">
        <f t="shared" si="9"/>
        <v>Ben Spink</v>
      </c>
      <c r="B20" s="10"/>
      <c r="C20" s="11">
        <f t="shared" ref="C20:M20" si="12">IF(ISNUMBER($B5),C5/$B5," ")</f>
        <v>1.4285714285714286</v>
      </c>
      <c r="D20" s="11">
        <f t="shared" si="12"/>
        <v>0</v>
      </c>
      <c r="E20" s="11">
        <f t="shared" si="12"/>
        <v>0.8571428571428571</v>
      </c>
      <c r="F20" s="11">
        <f t="shared" si="12"/>
        <v>6.1428571428571432</v>
      </c>
      <c r="G20" s="11">
        <f t="shared" si="12"/>
        <v>0.5714285714285714</v>
      </c>
      <c r="H20" s="11">
        <f t="shared" si="12"/>
        <v>0.8571428571428571</v>
      </c>
      <c r="I20" s="11">
        <f t="shared" si="12"/>
        <v>0.5714285714285714</v>
      </c>
      <c r="J20" s="11">
        <f t="shared" si="12"/>
        <v>2</v>
      </c>
      <c r="K20" s="11">
        <f t="shared" si="12"/>
        <v>0.14285714285714285</v>
      </c>
      <c r="L20" s="11">
        <f t="shared" si="12"/>
        <v>0</v>
      </c>
      <c r="M20" s="11">
        <f t="shared" si="12"/>
        <v>3.7142857142857144</v>
      </c>
    </row>
    <row r="21" spans="1:13" x14ac:dyDescent="0.25">
      <c r="A21" s="9" t="str">
        <f t="shared" si="9"/>
        <v>Princeloo Alexandre</v>
      </c>
      <c r="B21" s="10"/>
      <c r="C21" s="11">
        <f t="shared" ref="C21:M21" si="13">IF(ISNUMBER($B6),C6/$B6," ")</f>
        <v>1.7142857142857142</v>
      </c>
      <c r="D21" s="11">
        <f t="shared" si="13"/>
        <v>2.1428571428571428</v>
      </c>
      <c r="E21" s="11">
        <f t="shared" si="13"/>
        <v>0.8571428571428571</v>
      </c>
      <c r="F21" s="11">
        <f t="shared" si="13"/>
        <v>4.8571428571428568</v>
      </c>
      <c r="G21" s="11">
        <f t="shared" si="13"/>
        <v>2.2857142857142856</v>
      </c>
      <c r="H21" s="11">
        <f t="shared" si="13"/>
        <v>2.1428571428571428</v>
      </c>
      <c r="I21" s="11">
        <f t="shared" si="13"/>
        <v>0.42857142857142855</v>
      </c>
      <c r="J21" s="11">
        <f t="shared" si="13"/>
        <v>2.7142857142857144</v>
      </c>
      <c r="K21" s="11">
        <f t="shared" si="13"/>
        <v>0.5714285714285714</v>
      </c>
      <c r="L21" s="11">
        <f t="shared" si="13"/>
        <v>0</v>
      </c>
      <c r="M21" s="11">
        <f t="shared" si="13"/>
        <v>10.714285714285714</v>
      </c>
    </row>
    <row r="22" spans="1:13" x14ac:dyDescent="0.25">
      <c r="A22" s="9" t="str">
        <f t="shared" si="9"/>
        <v>Jonathon Marlton</v>
      </c>
      <c r="B22" s="10"/>
      <c r="C22" s="11">
        <f t="shared" ref="C22:M22" si="14">IF(ISNUMBER($B7),C7/$B7," ")</f>
        <v>1.3333333333333333</v>
      </c>
      <c r="D22" s="11">
        <f t="shared" si="14"/>
        <v>0</v>
      </c>
      <c r="E22" s="11">
        <f t="shared" si="14"/>
        <v>0</v>
      </c>
      <c r="F22" s="11">
        <f t="shared" si="14"/>
        <v>3.5555555555555554</v>
      </c>
      <c r="G22" s="11">
        <f t="shared" si="14"/>
        <v>0.66666666666666663</v>
      </c>
      <c r="H22" s="11">
        <f t="shared" si="14"/>
        <v>0.55555555555555558</v>
      </c>
      <c r="I22" s="11">
        <f t="shared" si="14"/>
        <v>0</v>
      </c>
      <c r="J22" s="11">
        <f t="shared" si="14"/>
        <v>0.55555555555555558</v>
      </c>
      <c r="K22" s="11">
        <f t="shared" si="14"/>
        <v>0</v>
      </c>
      <c r="L22" s="11">
        <f t="shared" si="14"/>
        <v>0</v>
      </c>
      <c r="M22" s="11">
        <f t="shared" si="14"/>
        <v>2.6666666666666665</v>
      </c>
    </row>
    <row r="23" spans="1:13" x14ac:dyDescent="0.25">
      <c r="A23" s="9" t="str">
        <f t="shared" si="9"/>
        <v>Lachlan Evans</v>
      </c>
      <c r="B23" s="10"/>
      <c r="C23" s="11">
        <f t="shared" ref="C23:M23" si="15">IF(ISNUMBER($B8),C8/$B8," ")</f>
        <v>1.8181818181818181</v>
      </c>
      <c r="D23" s="11">
        <f t="shared" si="15"/>
        <v>0.36363636363636365</v>
      </c>
      <c r="E23" s="11">
        <f t="shared" si="15"/>
        <v>1.8181818181818181</v>
      </c>
      <c r="F23" s="11">
        <f t="shared" si="15"/>
        <v>3.5454545454545454</v>
      </c>
      <c r="G23" s="11">
        <f t="shared" si="15"/>
        <v>1.2727272727272727</v>
      </c>
      <c r="H23" s="11">
        <f t="shared" si="15"/>
        <v>1.2727272727272727</v>
      </c>
      <c r="I23" s="11">
        <f t="shared" si="15"/>
        <v>0.27272727272727271</v>
      </c>
      <c r="J23" s="11">
        <f t="shared" si="15"/>
        <v>1.4545454545454546</v>
      </c>
      <c r="K23" s="11">
        <f t="shared" si="15"/>
        <v>0</v>
      </c>
      <c r="L23" s="11">
        <f t="shared" si="15"/>
        <v>0</v>
      </c>
      <c r="M23" s="11">
        <f t="shared" si="15"/>
        <v>6.5454545454545459</v>
      </c>
    </row>
    <row r="24" spans="1:13" x14ac:dyDescent="0.25">
      <c r="A24" s="9" t="str">
        <f t="shared" si="9"/>
        <v>Marco Chalub</v>
      </c>
      <c r="B24" s="10"/>
      <c r="C24" s="11">
        <f t="shared" ref="C24:M24" si="16">IF(ISNUMBER($B9),C9/$B9," ")</f>
        <v>0.625</v>
      </c>
      <c r="D24" s="11">
        <f t="shared" si="16"/>
        <v>0.25</v>
      </c>
      <c r="E24" s="11">
        <f t="shared" si="16"/>
        <v>0.125</v>
      </c>
      <c r="F24" s="11">
        <f t="shared" si="16"/>
        <v>1.5</v>
      </c>
      <c r="G24" s="11">
        <f t="shared" si="16"/>
        <v>1.625</v>
      </c>
      <c r="H24" s="11">
        <f t="shared" si="16"/>
        <v>0.75</v>
      </c>
      <c r="I24" s="11">
        <f t="shared" si="16"/>
        <v>0</v>
      </c>
      <c r="J24" s="11">
        <f t="shared" si="16"/>
        <v>0.625</v>
      </c>
      <c r="K24" s="11">
        <f t="shared" si="16"/>
        <v>0</v>
      </c>
      <c r="L24" s="11">
        <f t="shared" si="16"/>
        <v>0</v>
      </c>
      <c r="M24" s="11">
        <f t="shared" si="16"/>
        <v>2.125</v>
      </c>
    </row>
    <row r="25" spans="1:13" x14ac:dyDescent="0.25">
      <c r="A25" s="9" t="str">
        <f t="shared" si="9"/>
        <v>Lewis Simachila</v>
      </c>
      <c r="B25" s="10"/>
      <c r="C25" s="11">
        <f t="shared" ref="C25:M25" si="17">IF(ISNUMBER($B10),C10/$B10," ")</f>
        <v>1.3</v>
      </c>
      <c r="D25" s="11">
        <f t="shared" si="17"/>
        <v>0.1</v>
      </c>
      <c r="E25" s="11">
        <f t="shared" si="17"/>
        <v>0.1</v>
      </c>
      <c r="F25" s="11">
        <f t="shared" si="17"/>
        <v>2.2000000000000002</v>
      </c>
      <c r="G25" s="11">
        <f t="shared" si="17"/>
        <v>1.1000000000000001</v>
      </c>
      <c r="H25" s="11">
        <f t="shared" si="17"/>
        <v>1.4</v>
      </c>
      <c r="I25" s="11">
        <f t="shared" si="17"/>
        <v>0.2</v>
      </c>
      <c r="J25" s="11">
        <f t="shared" si="17"/>
        <v>0.9</v>
      </c>
      <c r="K25" s="11">
        <f t="shared" si="17"/>
        <v>0</v>
      </c>
      <c r="L25" s="11">
        <f t="shared" si="17"/>
        <v>0.1</v>
      </c>
      <c r="M25" s="11">
        <f t="shared" si="17"/>
        <v>3</v>
      </c>
    </row>
    <row r="26" spans="1:13" x14ac:dyDescent="0.25">
      <c r="A26" s="9" t="str">
        <f t="shared" si="9"/>
        <v>Riley Dunne</v>
      </c>
      <c r="B26" s="10"/>
      <c r="C26" s="11">
        <f t="shared" ref="C26:M26" si="18">IF(ISNUMBER($B11),C11/$B11," ")</f>
        <v>1.1000000000000001</v>
      </c>
      <c r="D26" s="11">
        <f t="shared" si="18"/>
        <v>0.9</v>
      </c>
      <c r="E26" s="11">
        <f t="shared" si="18"/>
        <v>0</v>
      </c>
      <c r="F26" s="11">
        <f t="shared" si="18"/>
        <v>2.2000000000000002</v>
      </c>
      <c r="G26" s="11">
        <f t="shared" si="18"/>
        <v>1.3</v>
      </c>
      <c r="H26" s="11">
        <f t="shared" si="18"/>
        <v>1.7</v>
      </c>
      <c r="I26" s="11">
        <f t="shared" si="18"/>
        <v>0</v>
      </c>
      <c r="J26" s="11">
        <f t="shared" si="18"/>
        <v>1.4</v>
      </c>
      <c r="K26" s="11">
        <f t="shared" si="18"/>
        <v>0</v>
      </c>
      <c r="L26" s="11">
        <f t="shared" si="18"/>
        <v>0</v>
      </c>
      <c r="M26" s="11">
        <f t="shared" si="18"/>
        <v>4.9000000000000004</v>
      </c>
    </row>
    <row r="27" spans="1:13" x14ac:dyDescent="0.25">
      <c r="A27" s="9" t="str">
        <f t="shared" si="9"/>
        <v>Tom Adler</v>
      </c>
      <c r="B27" s="10"/>
      <c r="C27" s="11">
        <f t="shared" ref="C27:M27" si="19">IF(ISNUMBER($B12),C12/$B12," ")</f>
        <v>2.1111111111111112</v>
      </c>
      <c r="D27" s="11">
        <f t="shared" si="19"/>
        <v>0.55555555555555558</v>
      </c>
      <c r="E27" s="11">
        <f t="shared" si="19"/>
        <v>0.88888888888888884</v>
      </c>
      <c r="F27" s="11">
        <f t="shared" si="19"/>
        <v>5.1111111111111107</v>
      </c>
      <c r="G27" s="11">
        <f t="shared" si="19"/>
        <v>0.44444444444444442</v>
      </c>
      <c r="H27" s="11">
        <f t="shared" si="19"/>
        <v>1</v>
      </c>
      <c r="I27" s="11">
        <f t="shared" si="19"/>
        <v>0.22222222222222221</v>
      </c>
      <c r="J27" s="11">
        <f t="shared" si="19"/>
        <v>0.33333333333333331</v>
      </c>
      <c r="K27" s="11">
        <f t="shared" si="19"/>
        <v>0</v>
      </c>
      <c r="L27" s="11">
        <f t="shared" si="19"/>
        <v>0</v>
      </c>
      <c r="M27" s="11">
        <f t="shared" si="19"/>
        <v>6.7777777777777777</v>
      </c>
    </row>
  </sheetData>
  <mergeCells count="3">
    <mergeCell ref="A15:M15"/>
    <mergeCell ref="A16:M16"/>
    <mergeCell ref="A1:P1"/>
  </mergeCells>
  <conditionalFormatting sqref="A3:A14">
    <cfRule type="expression" dxfId="3" priority="1">
      <formula>O3&gt;11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3" tint="-0.249977111117893"/>
  </sheetPr>
  <dimension ref="A1:T29"/>
  <sheetViews>
    <sheetView workbookViewId="0">
      <selection activeCell="Q2" sqref="Q2"/>
    </sheetView>
  </sheetViews>
  <sheetFormatPr defaultRowHeight="15" x14ac:dyDescent="0.25"/>
  <cols>
    <col min="1" max="1" width="23.85546875" style="5" bestFit="1" customWidth="1"/>
    <col min="2" max="2" width="13.5703125" style="5" bestFit="1" customWidth="1"/>
    <col min="3" max="3" width="17" style="24" bestFit="1" customWidth="1"/>
    <col min="4" max="4" width="15.140625" style="24" bestFit="1" customWidth="1"/>
    <col min="5" max="13" width="9.140625" style="5"/>
    <col min="14" max="14" width="17" style="5" bestFit="1" customWidth="1"/>
    <col min="15" max="15" width="15.140625" style="5" bestFit="1" customWidth="1"/>
    <col min="16" max="16" width="15.140625" style="24" customWidth="1"/>
    <col min="17" max="17" width="9.140625" style="5"/>
    <col min="18" max="19" width="0" style="5" hidden="1" customWidth="1"/>
    <col min="20" max="16384" width="9.140625" style="5"/>
  </cols>
  <sheetData>
    <row r="1" spans="1:20" x14ac:dyDescent="0.25">
      <c r="A1" s="47" t="s">
        <v>90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9"/>
      <c r="Q1" s="23" t="s">
        <v>90</v>
      </c>
    </row>
    <row r="2" spans="1:20" x14ac:dyDescent="0.25">
      <c r="A2" s="30" t="s">
        <v>0</v>
      </c>
      <c r="B2" s="30" t="s">
        <v>1</v>
      </c>
      <c r="C2" s="30" t="s">
        <v>2</v>
      </c>
      <c r="D2" s="30" t="s">
        <v>3</v>
      </c>
      <c r="E2" s="30" t="s">
        <v>4</v>
      </c>
      <c r="F2" s="30" t="s">
        <v>5</v>
      </c>
      <c r="G2" s="30" t="s">
        <v>6</v>
      </c>
      <c r="H2" s="30" t="s">
        <v>7</v>
      </c>
      <c r="I2" s="30" t="s">
        <v>8</v>
      </c>
      <c r="J2" s="30" t="s">
        <v>9</v>
      </c>
      <c r="K2" s="30" t="s">
        <v>10</v>
      </c>
      <c r="L2" s="30" t="s">
        <v>11</v>
      </c>
      <c r="M2" s="30" t="s">
        <v>12</v>
      </c>
      <c r="N2" s="30" t="s">
        <v>37</v>
      </c>
      <c r="O2" s="30" t="s">
        <v>38</v>
      </c>
      <c r="P2" s="17" t="s">
        <v>45</v>
      </c>
      <c r="Q2" s="24"/>
      <c r="R2" s="24" t="s">
        <v>46</v>
      </c>
      <c r="S2" s="24" t="s">
        <v>47</v>
      </c>
    </row>
    <row r="3" spans="1:20" x14ac:dyDescent="0.25">
      <c r="A3" s="9" t="s">
        <v>91</v>
      </c>
      <c r="B3" s="10">
        <v>9</v>
      </c>
      <c r="C3" s="10">
        <v>8</v>
      </c>
      <c r="D3" s="10">
        <v>13</v>
      </c>
      <c r="E3" s="10">
        <v>15</v>
      </c>
      <c r="F3" s="10">
        <v>17</v>
      </c>
      <c r="G3" s="10">
        <v>10</v>
      </c>
      <c r="H3" s="10">
        <v>8</v>
      </c>
      <c r="I3" s="10">
        <v>2</v>
      </c>
      <c r="J3" s="10">
        <v>8</v>
      </c>
      <c r="K3" s="10">
        <v>0</v>
      </c>
      <c r="L3" s="10">
        <v>0</v>
      </c>
      <c r="M3" s="10">
        <v>70</v>
      </c>
      <c r="N3" s="10">
        <f>(VLOOKUP(A3,Games!$A$2:$D$150,3,FALSE))</f>
        <v>0</v>
      </c>
      <c r="O3" s="10">
        <f>VLOOKUP(A3,Games!$A$2:$D$150,4,FALSE)</f>
        <v>9</v>
      </c>
      <c r="P3" s="11">
        <f>(R3-S3)/B3</f>
        <v>10.111111111111111</v>
      </c>
      <c r="Q3" s="24"/>
      <c r="R3" s="24">
        <f>SUM(M3,I3,H3,G3,F3)</f>
        <v>107</v>
      </c>
      <c r="S3" s="24">
        <f>SUM((J3*2),(K3*3),(L3*4))</f>
        <v>16</v>
      </c>
    </row>
    <row r="4" spans="1:20" x14ac:dyDescent="0.25">
      <c r="A4" s="9" t="s">
        <v>93</v>
      </c>
      <c r="B4" s="10">
        <v>9</v>
      </c>
      <c r="C4" s="10">
        <v>20</v>
      </c>
      <c r="D4" s="10">
        <v>0</v>
      </c>
      <c r="E4" s="10">
        <v>1</v>
      </c>
      <c r="F4" s="10">
        <v>80</v>
      </c>
      <c r="G4" s="10">
        <v>10</v>
      </c>
      <c r="H4" s="10">
        <v>6</v>
      </c>
      <c r="I4" s="10">
        <v>6</v>
      </c>
      <c r="J4" s="10">
        <v>17</v>
      </c>
      <c r="K4" s="10">
        <v>1</v>
      </c>
      <c r="L4" s="10">
        <v>0</v>
      </c>
      <c r="M4" s="10">
        <v>41</v>
      </c>
      <c r="N4" s="10">
        <f>(VLOOKUP(A4,Games!$A$2:$D$150,3,FALSE))</f>
        <v>1</v>
      </c>
      <c r="O4" s="10">
        <f>VLOOKUP(A4,Games!$A$2:$D$150,4,FALSE)</f>
        <v>10</v>
      </c>
      <c r="P4" s="11">
        <f t="shared" ref="P4:P9" si="0">(R4-S4)/B4</f>
        <v>11.777777777777779</v>
      </c>
      <c r="Q4" s="24"/>
      <c r="R4" s="24">
        <f t="shared" ref="R4:R14" si="1">SUM(M4,I4,H4,G4,F4)</f>
        <v>143</v>
      </c>
      <c r="S4" s="24">
        <f t="shared" ref="S4:S14" si="2">SUM((J4*2),(K4*3),(L4*4))</f>
        <v>37</v>
      </c>
    </row>
    <row r="5" spans="1:20" x14ac:dyDescent="0.25">
      <c r="A5" s="9" t="s">
        <v>94</v>
      </c>
      <c r="B5" s="10">
        <v>10</v>
      </c>
      <c r="C5" s="10">
        <v>38</v>
      </c>
      <c r="D5" s="10">
        <v>1</v>
      </c>
      <c r="E5" s="10">
        <v>8</v>
      </c>
      <c r="F5" s="10">
        <v>83</v>
      </c>
      <c r="G5" s="10">
        <v>3</v>
      </c>
      <c r="H5" s="10">
        <v>20</v>
      </c>
      <c r="I5" s="10">
        <v>6</v>
      </c>
      <c r="J5" s="10">
        <v>21</v>
      </c>
      <c r="K5" s="10">
        <v>0</v>
      </c>
      <c r="L5" s="10">
        <v>0</v>
      </c>
      <c r="M5" s="10">
        <v>87</v>
      </c>
      <c r="N5" s="10">
        <f>(VLOOKUP(A5,Games!$A$2:$D$150,3,FALSE))</f>
        <v>0</v>
      </c>
      <c r="O5" s="10">
        <f>VLOOKUP(A5,Games!$A$2:$D$150,4,FALSE)</f>
        <v>10</v>
      </c>
      <c r="P5" s="11">
        <f t="shared" si="0"/>
        <v>15.7</v>
      </c>
      <c r="Q5" s="24"/>
      <c r="R5" s="24">
        <f t="shared" si="1"/>
        <v>199</v>
      </c>
      <c r="S5" s="24">
        <f t="shared" si="2"/>
        <v>42</v>
      </c>
    </row>
    <row r="6" spans="1:20" x14ac:dyDescent="0.25">
      <c r="A6" s="9" t="s">
        <v>95</v>
      </c>
      <c r="B6" s="10">
        <v>8</v>
      </c>
      <c r="C6" s="10">
        <v>22</v>
      </c>
      <c r="D6" s="10">
        <v>0</v>
      </c>
      <c r="E6" s="10">
        <v>9</v>
      </c>
      <c r="F6" s="10">
        <v>65</v>
      </c>
      <c r="G6" s="10">
        <v>13</v>
      </c>
      <c r="H6" s="10">
        <v>7</v>
      </c>
      <c r="I6" s="10">
        <v>0</v>
      </c>
      <c r="J6" s="10">
        <v>13</v>
      </c>
      <c r="K6" s="10">
        <v>0</v>
      </c>
      <c r="L6" s="10">
        <v>0</v>
      </c>
      <c r="M6" s="10">
        <v>53</v>
      </c>
      <c r="N6" s="10">
        <f>(VLOOKUP(A6,Games!$A$2:$D$150,3,FALSE))</f>
        <v>0</v>
      </c>
      <c r="O6" s="10">
        <f>VLOOKUP(A6,Games!$A$2:$D$150,4,FALSE)</f>
        <v>8</v>
      </c>
      <c r="P6" s="11">
        <f t="shared" si="0"/>
        <v>14</v>
      </c>
      <c r="Q6" s="24"/>
      <c r="R6" s="24">
        <f t="shared" si="1"/>
        <v>138</v>
      </c>
      <c r="S6" s="24">
        <f t="shared" si="2"/>
        <v>26</v>
      </c>
    </row>
    <row r="7" spans="1:20" x14ac:dyDescent="0.25">
      <c r="A7" s="9" t="s">
        <v>96</v>
      </c>
      <c r="B7" s="10">
        <v>9</v>
      </c>
      <c r="C7" s="10">
        <v>2</v>
      </c>
      <c r="D7" s="10">
        <v>0</v>
      </c>
      <c r="E7" s="10">
        <v>0</v>
      </c>
      <c r="F7" s="10">
        <v>19</v>
      </c>
      <c r="G7" s="10">
        <v>3</v>
      </c>
      <c r="H7" s="10">
        <v>6</v>
      </c>
      <c r="I7" s="10">
        <v>0</v>
      </c>
      <c r="J7" s="10">
        <v>21</v>
      </c>
      <c r="K7" s="10">
        <v>0</v>
      </c>
      <c r="L7" s="10">
        <v>0</v>
      </c>
      <c r="M7" s="10">
        <v>4</v>
      </c>
      <c r="N7" s="10">
        <f>(VLOOKUP(A7,Games!$A$2:$D$150,3,FALSE))</f>
        <v>0</v>
      </c>
      <c r="O7" s="10">
        <f>VLOOKUP(A7,Games!$A$2:$D$150,4,FALSE)</f>
        <v>9</v>
      </c>
      <c r="P7" s="11">
        <f t="shared" si="0"/>
        <v>-1.1111111111111112</v>
      </c>
      <c r="Q7" s="24"/>
      <c r="R7" s="24">
        <f t="shared" si="1"/>
        <v>32</v>
      </c>
      <c r="S7" s="24">
        <f t="shared" si="2"/>
        <v>42</v>
      </c>
    </row>
    <row r="8" spans="1:20" x14ac:dyDescent="0.25">
      <c r="A8" s="9" t="s">
        <v>92</v>
      </c>
      <c r="B8" s="10">
        <v>10</v>
      </c>
      <c r="C8" s="10">
        <v>9</v>
      </c>
      <c r="D8" s="10">
        <v>4</v>
      </c>
      <c r="E8" s="10">
        <v>8</v>
      </c>
      <c r="F8" s="10">
        <v>40</v>
      </c>
      <c r="G8" s="10">
        <v>26</v>
      </c>
      <c r="H8" s="10">
        <v>17</v>
      </c>
      <c r="I8" s="10">
        <v>2</v>
      </c>
      <c r="J8" s="10">
        <v>12</v>
      </c>
      <c r="K8" s="10">
        <v>0</v>
      </c>
      <c r="L8" s="10">
        <v>0</v>
      </c>
      <c r="M8" s="10">
        <v>38</v>
      </c>
      <c r="N8" s="10">
        <f>(VLOOKUP(A8,Games!$A$2:$D$150,3,FALSE))</f>
        <v>0</v>
      </c>
      <c r="O8" s="10">
        <f>VLOOKUP(A8,Games!$A$2:$D$150,4,FALSE)</f>
        <v>10</v>
      </c>
      <c r="P8" s="11">
        <f t="shared" si="0"/>
        <v>9.9</v>
      </c>
      <c r="Q8" s="24"/>
      <c r="R8" s="24">
        <f t="shared" si="1"/>
        <v>123</v>
      </c>
      <c r="S8" s="24">
        <f t="shared" si="2"/>
        <v>24</v>
      </c>
    </row>
    <row r="9" spans="1:20" x14ac:dyDescent="0.25">
      <c r="A9" s="9" t="s">
        <v>97</v>
      </c>
      <c r="B9" s="10">
        <v>9</v>
      </c>
      <c r="C9" s="10">
        <v>0</v>
      </c>
      <c r="D9" s="10">
        <v>15</v>
      </c>
      <c r="E9" s="10">
        <v>0</v>
      </c>
      <c r="F9" s="10">
        <v>14</v>
      </c>
      <c r="G9" s="10">
        <v>22</v>
      </c>
      <c r="H9" s="10">
        <v>11</v>
      </c>
      <c r="I9" s="10">
        <v>1</v>
      </c>
      <c r="J9" s="10">
        <v>9</v>
      </c>
      <c r="K9" s="10">
        <v>0</v>
      </c>
      <c r="L9" s="10">
        <v>0</v>
      </c>
      <c r="M9" s="10">
        <v>45</v>
      </c>
      <c r="N9" s="10">
        <f>(VLOOKUP(A9,Games!$A$2:$D$150,3,FALSE))</f>
        <v>0</v>
      </c>
      <c r="O9" s="10">
        <f>VLOOKUP(A9,Games!$A$2:$D$150,4,FALSE)</f>
        <v>9</v>
      </c>
      <c r="P9" s="11">
        <f t="shared" si="0"/>
        <v>8.3333333333333339</v>
      </c>
      <c r="Q9" s="24"/>
      <c r="R9" s="24">
        <f t="shared" si="1"/>
        <v>93</v>
      </c>
      <c r="S9" s="24">
        <f t="shared" si="2"/>
        <v>18</v>
      </c>
    </row>
    <row r="10" spans="1:20" x14ac:dyDescent="0.25">
      <c r="A10" s="9" t="s">
        <v>118</v>
      </c>
      <c r="B10" s="10">
        <v>1</v>
      </c>
      <c r="C10" s="10">
        <v>0</v>
      </c>
      <c r="D10" s="10">
        <v>0</v>
      </c>
      <c r="E10" s="10">
        <v>0</v>
      </c>
      <c r="F10" s="10">
        <v>5</v>
      </c>
      <c r="G10" s="10">
        <v>0</v>
      </c>
      <c r="H10" s="10">
        <v>0</v>
      </c>
      <c r="I10" s="10">
        <v>0</v>
      </c>
      <c r="J10" s="10">
        <v>3</v>
      </c>
      <c r="K10" s="10">
        <v>0</v>
      </c>
      <c r="L10" s="10">
        <v>1</v>
      </c>
      <c r="M10" s="10">
        <v>0</v>
      </c>
      <c r="N10" s="10">
        <f>(VLOOKUP(A10,Games!$A$2:$D$150,3,FALSE))</f>
        <v>0</v>
      </c>
      <c r="O10" s="10">
        <f>VLOOKUP(A10,Games!$A$2:$D$150,4,FALSE)</f>
        <v>1</v>
      </c>
      <c r="P10" s="11">
        <f t="shared" ref="P10" si="3">(R10-S10)/B10</f>
        <v>-5</v>
      </c>
      <c r="Q10" s="24"/>
      <c r="R10" s="24">
        <f t="shared" ref="R10" si="4">SUM(M10,I10,H10,G10,F10)</f>
        <v>5</v>
      </c>
      <c r="S10" s="24">
        <f t="shared" ref="S10" si="5">SUM((J10*2),(K10*3),(L10*4))</f>
        <v>10</v>
      </c>
      <c r="T10" s="24"/>
    </row>
    <row r="11" spans="1:20" x14ac:dyDescent="0.25">
      <c r="A11" s="9" t="s">
        <v>127</v>
      </c>
      <c r="B11" s="10">
        <v>1</v>
      </c>
      <c r="C11" s="10">
        <v>2</v>
      </c>
      <c r="D11" s="10">
        <v>1</v>
      </c>
      <c r="E11" s="10">
        <v>0</v>
      </c>
      <c r="F11" s="10">
        <v>5</v>
      </c>
      <c r="G11" s="10">
        <v>0</v>
      </c>
      <c r="H11" s="10">
        <v>0</v>
      </c>
      <c r="I11" s="10">
        <v>0</v>
      </c>
      <c r="J11" s="10">
        <v>2</v>
      </c>
      <c r="K11" s="10">
        <v>0</v>
      </c>
      <c r="L11" s="10">
        <v>0</v>
      </c>
      <c r="M11" s="10">
        <v>7</v>
      </c>
      <c r="N11" s="10">
        <f>(VLOOKUP(A11,Games!$A$2:$D$150,3,FALSE))</f>
        <v>0</v>
      </c>
      <c r="O11" s="10">
        <f>VLOOKUP(A11,Games!$A$2:$D$150,4,FALSE)</f>
        <v>1</v>
      </c>
      <c r="P11" s="11">
        <f t="shared" ref="P11:P12" si="6">(R11-S11)/B11</f>
        <v>8</v>
      </c>
      <c r="Q11" s="24"/>
      <c r="R11" s="24">
        <f t="shared" ref="R11:R12" si="7">SUM(M11,I11,H11,G11,F11)</f>
        <v>12</v>
      </c>
      <c r="S11" s="24">
        <f t="shared" ref="S11:S12" si="8">SUM((J11*2),(K11*3),(L11*4))</f>
        <v>4</v>
      </c>
      <c r="T11" s="24"/>
    </row>
    <row r="12" spans="1:20" x14ac:dyDescent="0.25">
      <c r="A12" s="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10"/>
      <c r="O12" s="10"/>
      <c r="P12" s="11"/>
      <c r="Q12" s="24"/>
      <c r="R12" s="24">
        <f t="shared" si="7"/>
        <v>0</v>
      </c>
      <c r="S12" s="24">
        <f t="shared" si="8"/>
        <v>0</v>
      </c>
      <c r="T12" s="24"/>
    </row>
    <row r="13" spans="1:20" x14ac:dyDescent="0.25">
      <c r="A13" s="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10"/>
      <c r="O13" s="10"/>
      <c r="P13" s="11"/>
      <c r="Q13" s="24"/>
      <c r="R13" s="24">
        <f t="shared" ref="R12:R13" si="9">SUM(M13,I13,H13,G13,F13)</f>
        <v>0</v>
      </c>
      <c r="S13" s="24">
        <f t="shared" ref="S12:S13" si="10">SUM((J13*2),(K13*3),(L13*4))</f>
        <v>0</v>
      </c>
      <c r="T13" s="24"/>
    </row>
    <row r="14" spans="1:20" x14ac:dyDescent="0.25">
      <c r="A14" s="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10"/>
      <c r="O14" s="10"/>
      <c r="P14" s="11"/>
      <c r="Q14" s="24"/>
      <c r="R14" s="24">
        <f t="shared" si="1"/>
        <v>0</v>
      </c>
      <c r="S14" s="24">
        <f t="shared" si="2"/>
        <v>0</v>
      </c>
    </row>
    <row r="15" spans="1:20" x14ac:dyDescent="0.25">
      <c r="A15" s="35" t="s">
        <v>13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</row>
    <row r="16" spans="1:20" x14ac:dyDescent="0.25">
      <c r="A16" s="47" t="s">
        <v>90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</row>
    <row r="17" spans="1:13" x14ac:dyDescent="0.25">
      <c r="A17" s="8" t="s">
        <v>0</v>
      </c>
      <c r="B17" s="8" t="s">
        <v>1</v>
      </c>
      <c r="C17" s="8" t="s">
        <v>2</v>
      </c>
      <c r="D17" s="8" t="s">
        <v>3</v>
      </c>
      <c r="E17" s="8" t="s">
        <v>4</v>
      </c>
      <c r="F17" s="8" t="s">
        <v>5</v>
      </c>
      <c r="G17" s="8" t="s">
        <v>6</v>
      </c>
      <c r="H17" s="8" t="s">
        <v>7</v>
      </c>
      <c r="I17" s="8" t="s">
        <v>8</v>
      </c>
      <c r="J17" s="8" t="s">
        <v>9</v>
      </c>
      <c r="K17" s="8" t="s">
        <v>10</v>
      </c>
      <c r="L17" s="8" t="s">
        <v>11</v>
      </c>
      <c r="M17" s="8" t="s">
        <v>12</v>
      </c>
    </row>
    <row r="18" spans="1:13" x14ac:dyDescent="0.25">
      <c r="A18" s="9" t="str">
        <f t="shared" ref="A18:A29" si="11">IF(A3=""," ",A3)</f>
        <v>Brendan Clark</v>
      </c>
      <c r="B18" s="10"/>
      <c r="C18" s="11">
        <f t="shared" ref="C18:M18" si="12">IF(ISNUMBER($B3),C3/$B3," ")</f>
        <v>0.88888888888888884</v>
      </c>
      <c r="D18" s="11">
        <f t="shared" si="12"/>
        <v>1.4444444444444444</v>
      </c>
      <c r="E18" s="11">
        <f t="shared" si="12"/>
        <v>1.6666666666666667</v>
      </c>
      <c r="F18" s="11">
        <f t="shared" si="12"/>
        <v>1.8888888888888888</v>
      </c>
      <c r="G18" s="11">
        <f t="shared" si="12"/>
        <v>1.1111111111111112</v>
      </c>
      <c r="H18" s="11">
        <f t="shared" si="12"/>
        <v>0.88888888888888884</v>
      </c>
      <c r="I18" s="11">
        <f t="shared" si="12"/>
        <v>0.22222222222222221</v>
      </c>
      <c r="J18" s="11">
        <f t="shared" si="12"/>
        <v>0.88888888888888884</v>
      </c>
      <c r="K18" s="11">
        <f t="shared" si="12"/>
        <v>0</v>
      </c>
      <c r="L18" s="11">
        <f t="shared" si="12"/>
        <v>0</v>
      </c>
      <c r="M18" s="11">
        <f t="shared" si="12"/>
        <v>7.7777777777777777</v>
      </c>
    </row>
    <row r="19" spans="1:13" x14ac:dyDescent="0.25">
      <c r="A19" s="9" t="str">
        <f t="shared" si="11"/>
        <v>James McLauchlan</v>
      </c>
      <c r="B19" s="10"/>
      <c r="C19" s="11">
        <f t="shared" ref="C19:M19" si="13">IF(ISNUMBER($B4),C4/$B4," ")</f>
        <v>2.2222222222222223</v>
      </c>
      <c r="D19" s="11">
        <f t="shared" si="13"/>
        <v>0</v>
      </c>
      <c r="E19" s="11">
        <f t="shared" si="13"/>
        <v>0.1111111111111111</v>
      </c>
      <c r="F19" s="11">
        <f t="shared" si="13"/>
        <v>8.8888888888888893</v>
      </c>
      <c r="G19" s="11">
        <f t="shared" si="13"/>
        <v>1.1111111111111112</v>
      </c>
      <c r="H19" s="11">
        <f t="shared" si="13"/>
        <v>0.66666666666666663</v>
      </c>
      <c r="I19" s="11">
        <f t="shared" si="13"/>
        <v>0.66666666666666663</v>
      </c>
      <c r="J19" s="11">
        <f t="shared" si="13"/>
        <v>1.8888888888888888</v>
      </c>
      <c r="K19" s="11">
        <f t="shared" si="13"/>
        <v>0.1111111111111111</v>
      </c>
      <c r="L19" s="11">
        <f t="shared" si="13"/>
        <v>0</v>
      </c>
      <c r="M19" s="11">
        <f t="shared" si="13"/>
        <v>4.5555555555555554</v>
      </c>
    </row>
    <row r="20" spans="1:13" x14ac:dyDescent="0.25">
      <c r="A20" s="9" t="str">
        <f t="shared" si="11"/>
        <v>Martin White</v>
      </c>
      <c r="B20" s="10"/>
      <c r="C20" s="11">
        <f t="shared" ref="C20:M20" si="14">IF(ISNUMBER($B5),C5/$B5," ")</f>
        <v>3.8</v>
      </c>
      <c r="D20" s="11">
        <f t="shared" si="14"/>
        <v>0.1</v>
      </c>
      <c r="E20" s="11">
        <f t="shared" si="14"/>
        <v>0.8</v>
      </c>
      <c r="F20" s="11">
        <f t="shared" si="14"/>
        <v>8.3000000000000007</v>
      </c>
      <c r="G20" s="11">
        <f t="shared" si="14"/>
        <v>0.3</v>
      </c>
      <c r="H20" s="11">
        <f t="shared" si="14"/>
        <v>2</v>
      </c>
      <c r="I20" s="11">
        <f t="shared" si="14"/>
        <v>0.6</v>
      </c>
      <c r="J20" s="11">
        <f t="shared" si="14"/>
        <v>2.1</v>
      </c>
      <c r="K20" s="11">
        <f t="shared" si="14"/>
        <v>0</v>
      </c>
      <c r="L20" s="11">
        <f t="shared" si="14"/>
        <v>0</v>
      </c>
      <c r="M20" s="11">
        <f t="shared" si="14"/>
        <v>8.6999999999999993</v>
      </c>
    </row>
    <row r="21" spans="1:13" x14ac:dyDescent="0.25">
      <c r="A21" s="9" t="str">
        <f t="shared" si="11"/>
        <v>Michael Schubert</v>
      </c>
      <c r="B21" s="10"/>
      <c r="C21" s="11">
        <f t="shared" ref="C21:M21" si="15">IF(ISNUMBER($B6),C6/$B6," ")</f>
        <v>2.75</v>
      </c>
      <c r="D21" s="11">
        <f t="shared" si="15"/>
        <v>0</v>
      </c>
      <c r="E21" s="11">
        <f t="shared" si="15"/>
        <v>1.125</v>
      </c>
      <c r="F21" s="11">
        <f t="shared" si="15"/>
        <v>8.125</v>
      </c>
      <c r="G21" s="11">
        <f t="shared" si="15"/>
        <v>1.625</v>
      </c>
      <c r="H21" s="11">
        <f t="shared" si="15"/>
        <v>0.875</v>
      </c>
      <c r="I21" s="11">
        <f t="shared" si="15"/>
        <v>0</v>
      </c>
      <c r="J21" s="11">
        <f t="shared" si="15"/>
        <v>1.625</v>
      </c>
      <c r="K21" s="11">
        <f t="shared" si="15"/>
        <v>0</v>
      </c>
      <c r="L21" s="11">
        <f t="shared" si="15"/>
        <v>0</v>
      </c>
      <c r="M21" s="11">
        <f t="shared" si="15"/>
        <v>6.625</v>
      </c>
    </row>
    <row r="22" spans="1:13" x14ac:dyDescent="0.25">
      <c r="A22" s="9" t="str">
        <f t="shared" si="11"/>
        <v>Phillip McLauchlan</v>
      </c>
      <c r="B22" s="10"/>
      <c r="C22" s="11">
        <f t="shared" ref="C22:M22" si="16">IF(ISNUMBER($B7),C7/$B7," ")</f>
        <v>0.22222222222222221</v>
      </c>
      <c r="D22" s="11">
        <f t="shared" si="16"/>
        <v>0</v>
      </c>
      <c r="E22" s="11">
        <f t="shared" si="16"/>
        <v>0</v>
      </c>
      <c r="F22" s="11">
        <f t="shared" si="16"/>
        <v>2.1111111111111112</v>
      </c>
      <c r="G22" s="11">
        <f t="shared" si="16"/>
        <v>0.33333333333333331</v>
      </c>
      <c r="H22" s="11">
        <f t="shared" si="16"/>
        <v>0.66666666666666663</v>
      </c>
      <c r="I22" s="11">
        <f t="shared" si="16"/>
        <v>0</v>
      </c>
      <c r="J22" s="11">
        <f t="shared" si="16"/>
        <v>2.3333333333333335</v>
      </c>
      <c r="K22" s="11">
        <f t="shared" si="16"/>
        <v>0</v>
      </c>
      <c r="L22" s="11">
        <f t="shared" si="16"/>
        <v>0</v>
      </c>
      <c r="M22" s="11">
        <f t="shared" si="16"/>
        <v>0.44444444444444442</v>
      </c>
    </row>
    <row r="23" spans="1:13" x14ac:dyDescent="0.25">
      <c r="A23" s="9" t="str">
        <f t="shared" si="11"/>
        <v>Brett Hanlon</v>
      </c>
      <c r="B23" s="10"/>
      <c r="C23" s="11">
        <f t="shared" ref="C23:M23" si="17">IF(ISNUMBER($B8),C8/$B8," ")</f>
        <v>0.9</v>
      </c>
      <c r="D23" s="11">
        <f t="shared" si="17"/>
        <v>0.4</v>
      </c>
      <c r="E23" s="11">
        <f t="shared" si="17"/>
        <v>0.8</v>
      </c>
      <c r="F23" s="11">
        <f t="shared" si="17"/>
        <v>4</v>
      </c>
      <c r="G23" s="11">
        <f t="shared" si="17"/>
        <v>2.6</v>
      </c>
      <c r="H23" s="11">
        <f t="shared" si="17"/>
        <v>1.7</v>
      </c>
      <c r="I23" s="11">
        <f t="shared" si="17"/>
        <v>0.2</v>
      </c>
      <c r="J23" s="11">
        <f t="shared" si="17"/>
        <v>1.2</v>
      </c>
      <c r="K23" s="11">
        <f t="shared" si="17"/>
        <v>0</v>
      </c>
      <c r="L23" s="11">
        <f t="shared" si="17"/>
        <v>0</v>
      </c>
      <c r="M23" s="11">
        <f t="shared" si="17"/>
        <v>3.8</v>
      </c>
    </row>
    <row r="24" spans="1:13" x14ac:dyDescent="0.25">
      <c r="A24" s="9" t="str">
        <f t="shared" si="11"/>
        <v>Nicholas Brotohusodo</v>
      </c>
      <c r="B24" s="10"/>
      <c r="C24" s="11">
        <f t="shared" ref="C24:M24" si="18">IF(ISNUMBER($B9),C9/$B9," ")</f>
        <v>0</v>
      </c>
      <c r="D24" s="11">
        <f t="shared" si="18"/>
        <v>1.6666666666666667</v>
      </c>
      <c r="E24" s="11">
        <f t="shared" si="18"/>
        <v>0</v>
      </c>
      <c r="F24" s="11">
        <f t="shared" si="18"/>
        <v>1.5555555555555556</v>
      </c>
      <c r="G24" s="11">
        <f t="shared" si="18"/>
        <v>2.4444444444444446</v>
      </c>
      <c r="H24" s="11">
        <f t="shared" si="18"/>
        <v>1.2222222222222223</v>
      </c>
      <c r="I24" s="11">
        <f t="shared" si="18"/>
        <v>0.1111111111111111</v>
      </c>
      <c r="J24" s="11">
        <f t="shared" si="18"/>
        <v>1</v>
      </c>
      <c r="K24" s="11">
        <f t="shared" si="18"/>
        <v>0</v>
      </c>
      <c r="L24" s="11">
        <f t="shared" si="18"/>
        <v>0</v>
      </c>
      <c r="M24" s="11">
        <f t="shared" si="18"/>
        <v>5</v>
      </c>
    </row>
    <row r="25" spans="1:13" x14ac:dyDescent="0.25">
      <c r="A25" s="9" t="str">
        <f t="shared" si="11"/>
        <v>Jacob O'Connel</v>
      </c>
      <c r="B25" s="10"/>
      <c r="C25" s="11">
        <f t="shared" ref="C25:M25" si="19">IF(ISNUMBER($B10),C10/$B10," ")</f>
        <v>0</v>
      </c>
      <c r="D25" s="11">
        <f t="shared" si="19"/>
        <v>0</v>
      </c>
      <c r="E25" s="11">
        <f t="shared" si="19"/>
        <v>0</v>
      </c>
      <c r="F25" s="11">
        <f t="shared" si="19"/>
        <v>5</v>
      </c>
      <c r="G25" s="11">
        <f t="shared" si="19"/>
        <v>0</v>
      </c>
      <c r="H25" s="11">
        <f t="shared" si="19"/>
        <v>0</v>
      </c>
      <c r="I25" s="11">
        <f t="shared" si="19"/>
        <v>0</v>
      </c>
      <c r="J25" s="11">
        <f t="shared" si="19"/>
        <v>3</v>
      </c>
      <c r="K25" s="11">
        <f t="shared" si="19"/>
        <v>0</v>
      </c>
      <c r="L25" s="11">
        <f t="shared" si="19"/>
        <v>1</v>
      </c>
      <c r="M25" s="11">
        <f t="shared" si="19"/>
        <v>0</v>
      </c>
    </row>
    <row r="26" spans="1:13" x14ac:dyDescent="0.25">
      <c r="A26" s="9" t="str">
        <f t="shared" si="11"/>
        <v>Damien Holcroft</v>
      </c>
      <c r="B26" s="10"/>
      <c r="C26" s="11">
        <f t="shared" ref="C26:M26" si="20">IF(ISNUMBER($B11),C11/$B11," ")</f>
        <v>2</v>
      </c>
      <c r="D26" s="11">
        <f t="shared" si="20"/>
        <v>1</v>
      </c>
      <c r="E26" s="11">
        <f t="shared" si="20"/>
        <v>0</v>
      </c>
      <c r="F26" s="11">
        <f t="shared" si="20"/>
        <v>5</v>
      </c>
      <c r="G26" s="11">
        <f t="shared" si="20"/>
        <v>0</v>
      </c>
      <c r="H26" s="11">
        <f t="shared" si="20"/>
        <v>0</v>
      </c>
      <c r="I26" s="11">
        <f t="shared" si="20"/>
        <v>0</v>
      </c>
      <c r="J26" s="11">
        <f t="shared" si="20"/>
        <v>2</v>
      </c>
      <c r="K26" s="11">
        <f t="shared" si="20"/>
        <v>0</v>
      </c>
      <c r="L26" s="11">
        <f t="shared" si="20"/>
        <v>0</v>
      </c>
      <c r="M26" s="11">
        <f t="shared" si="20"/>
        <v>7</v>
      </c>
    </row>
    <row r="27" spans="1:13" x14ac:dyDescent="0.25">
      <c r="A27" s="9" t="str">
        <f t="shared" si="11"/>
        <v xml:space="preserve"> </v>
      </c>
      <c r="B27" s="8"/>
      <c r="C27" s="11" t="str">
        <f t="shared" ref="C27:M27" si="21">IF(ISNUMBER($B12),C12/$B12," ")</f>
        <v xml:space="preserve"> </v>
      </c>
      <c r="D27" s="11" t="str">
        <f t="shared" si="21"/>
        <v xml:space="preserve"> </v>
      </c>
      <c r="E27" s="11" t="str">
        <f t="shared" si="21"/>
        <v xml:space="preserve"> </v>
      </c>
      <c r="F27" s="11" t="str">
        <f t="shared" si="21"/>
        <v xml:space="preserve"> </v>
      </c>
      <c r="G27" s="11" t="str">
        <f t="shared" si="21"/>
        <v xml:space="preserve"> </v>
      </c>
      <c r="H27" s="11" t="str">
        <f t="shared" si="21"/>
        <v xml:space="preserve"> </v>
      </c>
      <c r="I27" s="11" t="str">
        <f t="shared" si="21"/>
        <v xml:space="preserve"> </v>
      </c>
      <c r="J27" s="11" t="str">
        <f t="shared" si="21"/>
        <v xml:space="preserve"> </v>
      </c>
      <c r="K27" s="11" t="str">
        <f t="shared" si="21"/>
        <v xml:space="preserve"> </v>
      </c>
      <c r="L27" s="11" t="str">
        <f t="shared" si="21"/>
        <v xml:space="preserve"> </v>
      </c>
      <c r="M27" s="11" t="str">
        <f t="shared" si="21"/>
        <v xml:space="preserve"> </v>
      </c>
    </row>
    <row r="28" spans="1:13" x14ac:dyDescent="0.25">
      <c r="A28" s="9" t="str">
        <f t="shared" si="11"/>
        <v xml:space="preserve"> </v>
      </c>
      <c r="B28" s="8"/>
      <c r="C28" s="11" t="str">
        <f t="shared" ref="C28:M28" si="22">IF(ISNUMBER($B13),C13/$B13," ")</f>
        <v xml:space="preserve"> </v>
      </c>
      <c r="D28" s="11" t="str">
        <f t="shared" si="22"/>
        <v xml:space="preserve"> </v>
      </c>
      <c r="E28" s="11" t="str">
        <f t="shared" si="22"/>
        <v xml:space="preserve"> </v>
      </c>
      <c r="F28" s="11" t="str">
        <f t="shared" si="22"/>
        <v xml:space="preserve"> </v>
      </c>
      <c r="G28" s="11" t="str">
        <f t="shared" si="22"/>
        <v xml:space="preserve"> </v>
      </c>
      <c r="H28" s="11" t="str">
        <f t="shared" si="22"/>
        <v xml:space="preserve"> </v>
      </c>
      <c r="I28" s="11" t="str">
        <f t="shared" si="22"/>
        <v xml:space="preserve"> </v>
      </c>
      <c r="J28" s="11" t="str">
        <f t="shared" si="22"/>
        <v xml:space="preserve"> </v>
      </c>
      <c r="K28" s="11" t="str">
        <f t="shared" si="22"/>
        <v xml:space="preserve"> </v>
      </c>
      <c r="L28" s="11" t="str">
        <f t="shared" si="22"/>
        <v xml:space="preserve"> </v>
      </c>
      <c r="M28" s="11" t="str">
        <f t="shared" si="22"/>
        <v xml:space="preserve"> </v>
      </c>
    </row>
    <row r="29" spans="1:13" x14ac:dyDescent="0.25">
      <c r="A29" s="9" t="str">
        <f t="shared" si="11"/>
        <v xml:space="preserve"> </v>
      </c>
      <c r="B29" s="8"/>
      <c r="C29" s="11" t="str">
        <f t="shared" ref="C29:M29" si="23">IF(ISNUMBER($B14),C14/$B14," ")</f>
        <v xml:space="preserve"> </v>
      </c>
      <c r="D29" s="11" t="str">
        <f t="shared" si="23"/>
        <v xml:space="preserve"> </v>
      </c>
      <c r="E29" s="11" t="str">
        <f t="shared" si="23"/>
        <v xml:space="preserve"> </v>
      </c>
      <c r="F29" s="11" t="str">
        <f t="shared" si="23"/>
        <v xml:space="preserve"> </v>
      </c>
      <c r="G29" s="11" t="str">
        <f t="shared" si="23"/>
        <v xml:space="preserve"> </v>
      </c>
      <c r="H29" s="11" t="str">
        <f t="shared" si="23"/>
        <v xml:space="preserve"> </v>
      </c>
      <c r="I29" s="11" t="str">
        <f t="shared" si="23"/>
        <v xml:space="preserve"> </v>
      </c>
      <c r="J29" s="11" t="str">
        <f t="shared" si="23"/>
        <v xml:space="preserve"> </v>
      </c>
      <c r="K29" s="11" t="str">
        <f t="shared" si="23"/>
        <v xml:space="preserve"> </v>
      </c>
      <c r="L29" s="11" t="str">
        <f t="shared" si="23"/>
        <v xml:space="preserve"> </v>
      </c>
      <c r="M29" s="11" t="str">
        <f t="shared" si="23"/>
        <v xml:space="preserve"> </v>
      </c>
    </row>
  </sheetData>
  <mergeCells count="3">
    <mergeCell ref="A15:M15"/>
    <mergeCell ref="A16:M16"/>
    <mergeCell ref="A1:P1"/>
  </mergeCells>
  <conditionalFormatting sqref="A3:A14">
    <cfRule type="expression" dxfId="2" priority="1">
      <formula>O3&gt;11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S26"/>
  <sheetViews>
    <sheetView workbookViewId="0">
      <selection activeCell="Q2" sqref="Q2"/>
    </sheetView>
  </sheetViews>
  <sheetFormatPr defaultRowHeight="15" x14ac:dyDescent="0.25"/>
  <cols>
    <col min="1" max="1" width="23.85546875" style="5" bestFit="1" customWidth="1"/>
    <col min="2" max="2" width="13.5703125" style="5" bestFit="1" customWidth="1"/>
    <col min="3" max="3" width="17" style="24" bestFit="1" customWidth="1"/>
    <col min="4" max="4" width="15.140625" style="24" bestFit="1" customWidth="1"/>
    <col min="5" max="13" width="9.140625" style="5"/>
    <col min="14" max="14" width="17" style="5" bestFit="1" customWidth="1"/>
    <col min="15" max="15" width="15.140625" style="5" bestFit="1" customWidth="1"/>
    <col min="16" max="16" width="15.140625" style="24" customWidth="1"/>
    <col min="17" max="17" width="17.28515625" style="5" bestFit="1" customWidth="1"/>
    <col min="18" max="18" width="15.140625" style="5" hidden="1" customWidth="1"/>
    <col min="19" max="19" width="0" style="5" hidden="1" customWidth="1"/>
    <col min="20" max="16384" width="9.140625" style="5"/>
  </cols>
  <sheetData>
    <row r="1" spans="1:19" x14ac:dyDescent="0.25">
      <c r="A1" s="51" t="s">
        <v>41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3"/>
      <c r="Q1" s="23" t="s">
        <v>41</v>
      </c>
    </row>
    <row r="2" spans="1:19" x14ac:dyDescent="0.25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  <c r="M2" s="8" t="s">
        <v>12</v>
      </c>
      <c r="N2" s="17" t="s">
        <v>37</v>
      </c>
      <c r="O2" s="17" t="s">
        <v>38</v>
      </c>
      <c r="P2" s="17" t="s">
        <v>45</v>
      </c>
      <c r="Q2" s="24"/>
      <c r="R2" s="24" t="s">
        <v>46</v>
      </c>
      <c r="S2" s="24" t="s">
        <v>47</v>
      </c>
    </row>
    <row r="3" spans="1:19" x14ac:dyDescent="0.25">
      <c r="A3" s="9" t="s">
        <v>39</v>
      </c>
      <c r="B3" s="10">
        <v>10</v>
      </c>
      <c r="C3" s="10">
        <v>10</v>
      </c>
      <c r="D3" s="10">
        <v>33</v>
      </c>
      <c r="E3" s="10">
        <v>5</v>
      </c>
      <c r="F3" s="10">
        <v>75</v>
      </c>
      <c r="G3" s="10">
        <v>27</v>
      </c>
      <c r="H3" s="10">
        <v>16</v>
      </c>
      <c r="I3" s="10">
        <v>11</v>
      </c>
      <c r="J3" s="10">
        <v>8</v>
      </c>
      <c r="K3" s="10">
        <v>0</v>
      </c>
      <c r="L3" s="10">
        <v>0</v>
      </c>
      <c r="M3" s="10">
        <v>124</v>
      </c>
      <c r="N3" s="10">
        <f>(VLOOKUP(A3,Games!$A$2:$D$150,3,FALSE))</f>
        <v>0</v>
      </c>
      <c r="O3" s="10">
        <f>VLOOKUP(A3,Games!$A$2:$D$150,4,FALSE)</f>
        <v>10</v>
      </c>
      <c r="P3" s="11">
        <f>(R3-S3)/B3</f>
        <v>23.7</v>
      </c>
      <c r="Q3" s="24"/>
      <c r="R3" s="24">
        <f>SUM(M3,I3,H3,G3,F3)</f>
        <v>253</v>
      </c>
      <c r="S3" s="24">
        <f>SUM((J3*2),(K3*3),(L3*4))</f>
        <v>16</v>
      </c>
    </row>
    <row r="4" spans="1:19" x14ac:dyDescent="0.25">
      <c r="A4" s="9" t="s">
        <v>49</v>
      </c>
      <c r="B4" s="10">
        <v>8</v>
      </c>
      <c r="C4" s="10">
        <v>3</v>
      </c>
      <c r="D4" s="10">
        <v>0</v>
      </c>
      <c r="E4" s="10">
        <v>3</v>
      </c>
      <c r="F4" s="10">
        <v>22</v>
      </c>
      <c r="G4" s="10">
        <v>4</v>
      </c>
      <c r="H4" s="10">
        <v>2</v>
      </c>
      <c r="I4" s="10">
        <v>3</v>
      </c>
      <c r="J4" s="10">
        <v>5</v>
      </c>
      <c r="K4" s="10">
        <v>0</v>
      </c>
      <c r="L4" s="10">
        <v>0</v>
      </c>
      <c r="M4" s="10">
        <v>9</v>
      </c>
      <c r="N4" s="10">
        <f>(VLOOKUP(A4,Games!$A$2:$D$150,3,FALSE))</f>
        <v>1</v>
      </c>
      <c r="O4" s="10">
        <f>VLOOKUP(A4,Games!$A$2:$D$150,4,FALSE)</f>
        <v>9</v>
      </c>
      <c r="P4" s="11">
        <f t="shared" ref="P4:P10" si="0">(R4-S4)/B4</f>
        <v>3.75</v>
      </c>
      <c r="Q4" s="24"/>
      <c r="R4" s="24">
        <f t="shared" ref="R4:R12" si="1">SUM(M4,I4,H4,G4,F4)</f>
        <v>40</v>
      </c>
      <c r="S4" s="24">
        <f t="shared" ref="S4:S12" si="2">SUM((J4*2),(K4*3),(L4*4))</f>
        <v>10</v>
      </c>
    </row>
    <row r="5" spans="1:19" x14ac:dyDescent="0.25">
      <c r="A5" s="9" t="s">
        <v>40</v>
      </c>
      <c r="B5" s="10">
        <v>9</v>
      </c>
      <c r="C5" s="10">
        <v>16</v>
      </c>
      <c r="D5" s="10">
        <v>0</v>
      </c>
      <c r="E5" s="10">
        <v>11</v>
      </c>
      <c r="F5" s="10">
        <v>47</v>
      </c>
      <c r="G5" s="10">
        <v>5</v>
      </c>
      <c r="H5" s="10">
        <v>16</v>
      </c>
      <c r="I5" s="10">
        <v>1</v>
      </c>
      <c r="J5" s="10">
        <v>12</v>
      </c>
      <c r="K5" s="10">
        <v>0</v>
      </c>
      <c r="L5" s="10">
        <v>0</v>
      </c>
      <c r="M5" s="10">
        <v>43</v>
      </c>
      <c r="N5" s="10">
        <f>(VLOOKUP(A5,Games!$A$2:$D$150,3,FALSE))</f>
        <v>0</v>
      </c>
      <c r="O5" s="10">
        <f>VLOOKUP(A5,Games!$A$2:$D$150,4,FALSE)</f>
        <v>9</v>
      </c>
      <c r="P5" s="11">
        <f t="shared" si="0"/>
        <v>9.7777777777777786</v>
      </c>
      <c r="Q5" s="24"/>
      <c r="R5" s="24">
        <f t="shared" si="1"/>
        <v>112</v>
      </c>
      <c r="S5" s="24">
        <f t="shared" si="2"/>
        <v>24</v>
      </c>
    </row>
    <row r="6" spans="1:19" x14ac:dyDescent="0.25">
      <c r="A6" s="9" t="s">
        <v>33</v>
      </c>
      <c r="B6" s="10">
        <v>10</v>
      </c>
      <c r="C6" s="10">
        <v>1</v>
      </c>
      <c r="D6" s="10">
        <v>2</v>
      </c>
      <c r="E6" s="10">
        <v>0</v>
      </c>
      <c r="F6" s="10">
        <v>25</v>
      </c>
      <c r="G6" s="10">
        <v>35</v>
      </c>
      <c r="H6" s="10">
        <v>18</v>
      </c>
      <c r="I6" s="10">
        <v>0</v>
      </c>
      <c r="J6" s="10">
        <v>8</v>
      </c>
      <c r="K6" s="10">
        <v>0</v>
      </c>
      <c r="L6" s="10">
        <v>0</v>
      </c>
      <c r="M6" s="10">
        <v>8</v>
      </c>
      <c r="N6" s="10">
        <f>(VLOOKUP(A6,Games!$A$2:$D$150,3,FALSE))</f>
        <v>0</v>
      </c>
      <c r="O6" s="10">
        <f>VLOOKUP(A6,Games!$A$2:$D$150,4,FALSE)</f>
        <v>10</v>
      </c>
      <c r="P6" s="11">
        <f t="shared" si="0"/>
        <v>7</v>
      </c>
      <c r="Q6" s="24"/>
      <c r="R6" s="24">
        <f t="shared" si="1"/>
        <v>86</v>
      </c>
      <c r="S6" s="24">
        <f t="shared" si="2"/>
        <v>16</v>
      </c>
    </row>
    <row r="7" spans="1:19" x14ac:dyDescent="0.25">
      <c r="A7" s="9" t="s">
        <v>34</v>
      </c>
      <c r="B7" s="10">
        <v>10</v>
      </c>
      <c r="C7" s="10">
        <v>24</v>
      </c>
      <c r="D7" s="10">
        <v>1</v>
      </c>
      <c r="E7" s="10">
        <v>9</v>
      </c>
      <c r="F7" s="10">
        <v>99</v>
      </c>
      <c r="G7" s="10">
        <v>16</v>
      </c>
      <c r="H7" s="10">
        <v>4</v>
      </c>
      <c r="I7" s="10">
        <v>10</v>
      </c>
      <c r="J7" s="10">
        <v>12</v>
      </c>
      <c r="K7" s="10">
        <v>0</v>
      </c>
      <c r="L7" s="10">
        <v>0</v>
      </c>
      <c r="M7" s="10">
        <v>60</v>
      </c>
      <c r="N7" s="10">
        <f>(VLOOKUP(A7,Games!$A$2:$D$150,3,FALSE))</f>
        <v>0</v>
      </c>
      <c r="O7" s="10">
        <f>VLOOKUP(A7,Games!$A$2:$D$150,4,FALSE)</f>
        <v>10</v>
      </c>
      <c r="P7" s="11">
        <f t="shared" si="0"/>
        <v>16.5</v>
      </c>
      <c r="Q7" s="24"/>
      <c r="R7" s="24">
        <f t="shared" si="1"/>
        <v>189</v>
      </c>
      <c r="S7" s="24">
        <f t="shared" si="2"/>
        <v>24</v>
      </c>
    </row>
    <row r="8" spans="1:19" x14ac:dyDescent="0.25">
      <c r="A8" s="9" t="s">
        <v>42</v>
      </c>
      <c r="B8" s="10">
        <v>10</v>
      </c>
      <c r="C8" s="10">
        <v>42</v>
      </c>
      <c r="D8" s="10">
        <v>18</v>
      </c>
      <c r="E8" s="10">
        <v>18</v>
      </c>
      <c r="F8" s="10">
        <v>86</v>
      </c>
      <c r="G8" s="10">
        <v>16</v>
      </c>
      <c r="H8" s="10">
        <v>11</v>
      </c>
      <c r="I8" s="10">
        <v>5</v>
      </c>
      <c r="J8" s="10">
        <v>7</v>
      </c>
      <c r="K8" s="10">
        <v>0</v>
      </c>
      <c r="L8" s="10">
        <v>0</v>
      </c>
      <c r="M8" s="10">
        <v>156</v>
      </c>
      <c r="N8" s="10">
        <f>(VLOOKUP(A8,Games!$A$2:$D$150,3,FALSE))</f>
        <v>0</v>
      </c>
      <c r="O8" s="10">
        <f>VLOOKUP(A8,Games!$A$2:$D$150,4,FALSE)</f>
        <v>10</v>
      </c>
      <c r="P8" s="11">
        <f t="shared" si="0"/>
        <v>26</v>
      </c>
      <c r="Q8" s="24"/>
      <c r="R8" s="24">
        <f t="shared" si="1"/>
        <v>274</v>
      </c>
      <c r="S8" s="24">
        <f t="shared" si="2"/>
        <v>14</v>
      </c>
    </row>
    <row r="9" spans="1:19" x14ac:dyDescent="0.25">
      <c r="A9" s="9" t="s">
        <v>44</v>
      </c>
      <c r="B9" s="10">
        <v>10</v>
      </c>
      <c r="C9" s="10">
        <v>18</v>
      </c>
      <c r="D9" s="10">
        <v>0</v>
      </c>
      <c r="E9" s="10">
        <v>3</v>
      </c>
      <c r="F9" s="10">
        <v>37</v>
      </c>
      <c r="G9" s="10">
        <v>10</v>
      </c>
      <c r="H9" s="10">
        <v>8</v>
      </c>
      <c r="I9" s="10">
        <v>2</v>
      </c>
      <c r="J9" s="10">
        <v>14</v>
      </c>
      <c r="K9" s="10">
        <v>0</v>
      </c>
      <c r="L9" s="10">
        <v>0</v>
      </c>
      <c r="M9" s="10">
        <v>39</v>
      </c>
      <c r="N9" s="10">
        <f>(VLOOKUP(A9,Games!$A$2:$D$150,3,FALSE))</f>
        <v>0</v>
      </c>
      <c r="O9" s="10">
        <f>VLOOKUP(A9,Games!$A$2:$D$150,4,FALSE)</f>
        <v>10</v>
      </c>
      <c r="P9" s="11">
        <f t="shared" si="0"/>
        <v>6.8</v>
      </c>
      <c r="Q9" s="24"/>
      <c r="R9" s="24">
        <f t="shared" si="1"/>
        <v>96</v>
      </c>
      <c r="S9" s="24">
        <f t="shared" si="2"/>
        <v>28</v>
      </c>
    </row>
    <row r="10" spans="1:19" x14ac:dyDescent="0.25">
      <c r="A10" s="9" t="s">
        <v>43</v>
      </c>
      <c r="B10" s="10">
        <v>9</v>
      </c>
      <c r="C10" s="10">
        <v>9</v>
      </c>
      <c r="D10" s="10">
        <v>3</v>
      </c>
      <c r="E10" s="10">
        <v>1</v>
      </c>
      <c r="F10" s="10">
        <v>18</v>
      </c>
      <c r="G10" s="10">
        <v>12</v>
      </c>
      <c r="H10" s="10">
        <v>5</v>
      </c>
      <c r="I10" s="10">
        <v>0</v>
      </c>
      <c r="J10" s="10">
        <v>9</v>
      </c>
      <c r="K10" s="10">
        <v>0</v>
      </c>
      <c r="L10" s="10">
        <v>0</v>
      </c>
      <c r="M10" s="10">
        <v>28</v>
      </c>
      <c r="N10" s="10">
        <f>(VLOOKUP(A10,Games!$A$2:$D$150,3,FALSE))</f>
        <v>0</v>
      </c>
      <c r="O10" s="10">
        <f>VLOOKUP(A10,Games!$A$2:$D$150,4,FALSE)</f>
        <v>9</v>
      </c>
      <c r="P10" s="11">
        <f t="shared" si="0"/>
        <v>5</v>
      </c>
      <c r="Q10" s="24"/>
      <c r="R10" s="24">
        <f t="shared" si="1"/>
        <v>63</v>
      </c>
      <c r="S10" s="24">
        <f t="shared" si="2"/>
        <v>18</v>
      </c>
    </row>
    <row r="11" spans="1:19" x14ac:dyDescent="0.25">
      <c r="A11" s="9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1"/>
      <c r="Q11" s="24"/>
      <c r="R11" s="24">
        <f t="shared" si="1"/>
        <v>0</v>
      </c>
      <c r="S11" s="24">
        <f t="shared" si="2"/>
        <v>0</v>
      </c>
    </row>
    <row r="12" spans="1:19" x14ac:dyDescent="0.25">
      <c r="A12" s="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10"/>
      <c r="O12" s="10"/>
      <c r="P12" s="11"/>
      <c r="Q12" s="24"/>
      <c r="R12" s="24">
        <f t="shared" si="1"/>
        <v>0</v>
      </c>
      <c r="S12" s="24">
        <f t="shared" si="2"/>
        <v>0</v>
      </c>
    </row>
    <row r="14" spans="1:19" x14ac:dyDescent="0.25">
      <c r="A14" s="35" t="s">
        <v>13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</row>
    <row r="15" spans="1:19" x14ac:dyDescent="0.25">
      <c r="A15" s="50" t="s">
        <v>41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</row>
    <row r="16" spans="1:19" x14ac:dyDescent="0.25">
      <c r="A16" s="8" t="s">
        <v>0</v>
      </c>
      <c r="B16" s="8" t="s">
        <v>1</v>
      </c>
      <c r="C16" s="8" t="s">
        <v>2</v>
      </c>
      <c r="D16" s="8" t="s">
        <v>3</v>
      </c>
      <c r="E16" s="8" t="s">
        <v>4</v>
      </c>
      <c r="F16" s="8" t="s">
        <v>5</v>
      </c>
      <c r="G16" s="8" t="s">
        <v>6</v>
      </c>
      <c r="H16" s="8" t="s">
        <v>7</v>
      </c>
      <c r="I16" s="8" t="s">
        <v>8</v>
      </c>
      <c r="J16" s="8" t="s">
        <v>9</v>
      </c>
      <c r="K16" s="8" t="s">
        <v>10</v>
      </c>
      <c r="L16" s="8" t="s">
        <v>11</v>
      </c>
      <c r="M16" s="8" t="s">
        <v>12</v>
      </c>
    </row>
    <row r="17" spans="1:13" x14ac:dyDescent="0.25">
      <c r="A17" s="9" t="str">
        <f t="shared" ref="A17:A26" si="3">IF(A3=""," ",A3)</f>
        <v>Alex Burnett</v>
      </c>
      <c r="B17" s="10"/>
      <c r="C17" s="11">
        <f t="shared" ref="C17:M17" si="4">IF(ISNUMBER($B3),C3/$B3," ")</f>
        <v>1</v>
      </c>
      <c r="D17" s="11">
        <f t="shared" si="4"/>
        <v>3.3</v>
      </c>
      <c r="E17" s="11">
        <f t="shared" si="4"/>
        <v>0.5</v>
      </c>
      <c r="F17" s="11">
        <f t="shared" si="4"/>
        <v>7.5</v>
      </c>
      <c r="G17" s="11">
        <f t="shared" si="4"/>
        <v>2.7</v>
      </c>
      <c r="H17" s="11">
        <f t="shared" si="4"/>
        <v>1.6</v>
      </c>
      <c r="I17" s="11">
        <f t="shared" si="4"/>
        <v>1.1000000000000001</v>
      </c>
      <c r="J17" s="11">
        <f t="shared" si="4"/>
        <v>0.8</v>
      </c>
      <c r="K17" s="11">
        <f t="shared" si="4"/>
        <v>0</v>
      </c>
      <c r="L17" s="11">
        <f t="shared" si="4"/>
        <v>0</v>
      </c>
      <c r="M17" s="11">
        <f t="shared" si="4"/>
        <v>12.4</v>
      </c>
    </row>
    <row r="18" spans="1:13" x14ac:dyDescent="0.25">
      <c r="A18" s="9" t="str">
        <f t="shared" si="3"/>
        <v>Mac Fryz</v>
      </c>
      <c r="B18" s="10"/>
      <c r="C18" s="11">
        <f t="shared" ref="C18:M18" si="5">IF(ISNUMBER($B4),C4/$B4," ")</f>
        <v>0.375</v>
      </c>
      <c r="D18" s="11">
        <f t="shared" si="5"/>
        <v>0</v>
      </c>
      <c r="E18" s="11">
        <f t="shared" si="5"/>
        <v>0.375</v>
      </c>
      <c r="F18" s="11">
        <f t="shared" si="5"/>
        <v>2.75</v>
      </c>
      <c r="G18" s="11">
        <f t="shared" si="5"/>
        <v>0.5</v>
      </c>
      <c r="H18" s="11">
        <f t="shared" si="5"/>
        <v>0.25</v>
      </c>
      <c r="I18" s="11">
        <f t="shared" si="5"/>
        <v>0.375</v>
      </c>
      <c r="J18" s="11">
        <f t="shared" si="5"/>
        <v>0.625</v>
      </c>
      <c r="K18" s="11">
        <f t="shared" si="5"/>
        <v>0</v>
      </c>
      <c r="L18" s="11">
        <f t="shared" si="5"/>
        <v>0</v>
      </c>
      <c r="M18" s="11">
        <f t="shared" si="5"/>
        <v>1.125</v>
      </c>
    </row>
    <row r="19" spans="1:13" x14ac:dyDescent="0.25">
      <c r="A19" s="9" t="str">
        <f t="shared" si="3"/>
        <v>Scott Culpitt</v>
      </c>
      <c r="B19" s="10"/>
      <c r="C19" s="11">
        <f t="shared" ref="C19:M19" si="6">IF(ISNUMBER($B5),C5/$B5," ")</f>
        <v>1.7777777777777777</v>
      </c>
      <c r="D19" s="11">
        <f t="shared" si="6"/>
        <v>0</v>
      </c>
      <c r="E19" s="11">
        <f t="shared" si="6"/>
        <v>1.2222222222222223</v>
      </c>
      <c r="F19" s="11">
        <f t="shared" si="6"/>
        <v>5.2222222222222223</v>
      </c>
      <c r="G19" s="11">
        <f t="shared" si="6"/>
        <v>0.55555555555555558</v>
      </c>
      <c r="H19" s="11">
        <f t="shared" si="6"/>
        <v>1.7777777777777777</v>
      </c>
      <c r="I19" s="11">
        <f t="shared" si="6"/>
        <v>0.1111111111111111</v>
      </c>
      <c r="J19" s="11">
        <f t="shared" si="6"/>
        <v>1.3333333333333333</v>
      </c>
      <c r="K19" s="11">
        <f t="shared" si="6"/>
        <v>0</v>
      </c>
      <c r="L19" s="11">
        <f t="shared" si="6"/>
        <v>0</v>
      </c>
      <c r="M19" s="11">
        <f t="shared" si="6"/>
        <v>4.7777777777777777</v>
      </c>
    </row>
    <row r="20" spans="1:13" x14ac:dyDescent="0.25">
      <c r="A20" s="9" t="str">
        <f t="shared" si="3"/>
        <v>Stuart Faunt</v>
      </c>
      <c r="B20" s="10"/>
      <c r="C20" s="11">
        <f t="shared" ref="C20:M20" si="7">IF(ISNUMBER($B6),C6/$B6," ")</f>
        <v>0.1</v>
      </c>
      <c r="D20" s="11">
        <f t="shared" si="7"/>
        <v>0.2</v>
      </c>
      <c r="E20" s="11">
        <f t="shared" si="7"/>
        <v>0</v>
      </c>
      <c r="F20" s="11">
        <f t="shared" si="7"/>
        <v>2.5</v>
      </c>
      <c r="G20" s="11">
        <f t="shared" si="7"/>
        <v>3.5</v>
      </c>
      <c r="H20" s="11">
        <f t="shared" si="7"/>
        <v>1.8</v>
      </c>
      <c r="I20" s="11">
        <f t="shared" si="7"/>
        <v>0</v>
      </c>
      <c r="J20" s="11">
        <f t="shared" si="7"/>
        <v>0.8</v>
      </c>
      <c r="K20" s="11">
        <f t="shared" si="7"/>
        <v>0</v>
      </c>
      <c r="L20" s="11">
        <f t="shared" si="7"/>
        <v>0</v>
      </c>
      <c r="M20" s="11">
        <f t="shared" si="7"/>
        <v>0.8</v>
      </c>
    </row>
    <row r="21" spans="1:13" x14ac:dyDescent="0.25">
      <c r="A21" s="9" t="str">
        <f t="shared" si="3"/>
        <v>Tim Zuber</v>
      </c>
      <c r="B21" s="10"/>
      <c r="C21" s="11">
        <f t="shared" ref="C21:M21" si="8">IF(ISNUMBER($B7),C7/$B7," ")</f>
        <v>2.4</v>
      </c>
      <c r="D21" s="11">
        <f t="shared" si="8"/>
        <v>0.1</v>
      </c>
      <c r="E21" s="11">
        <f t="shared" si="8"/>
        <v>0.9</v>
      </c>
      <c r="F21" s="11">
        <f t="shared" si="8"/>
        <v>9.9</v>
      </c>
      <c r="G21" s="11">
        <f t="shared" si="8"/>
        <v>1.6</v>
      </c>
      <c r="H21" s="11">
        <f t="shared" si="8"/>
        <v>0.4</v>
      </c>
      <c r="I21" s="11">
        <f t="shared" si="8"/>
        <v>1</v>
      </c>
      <c r="J21" s="11">
        <f t="shared" si="8"/>
        <v>1.2</v>
      </c>
      <c r="K21" s="11">
        <f t="shared" si="8"/>
        <v>0</v>
      </c>
      <c r="L21" s="11">
        <f t="shared" si="8"/>
        <v>0</v>
      </c>
      <c r="M21" s="11">
        <f t="shared" si="8"/>
        <v>6</v>
      </c>
    </row>
    <row r="22" spans="1:13" x14ac:dyDescent="0.25">
      <c r="A22" s="9" t="str">
        <f t="shared" si="3"/>
        <v>Brenton Nelson</v>
      </c>
      <c r="B22" s="10"/>
      <c r="C22" s="11">
        <f t="shared" ref="C22:M22" si="9">IF(ISNUMBER($B8),C8/$B8," ")</f>
        <v>4.2</v>
      </c>
      <c r="D22" s="11">
        <f t="shared" si="9"/>
        <v>1.8</v>
      </c>
      <c r="E22" s="11">
        <f t="shared" si="9"/>
        <v>1.8</v>
      </c>
      <c r="F22" s="11">
        <f t="shared" si="9"/>
        <v>8.6</v>
      </c>
      <c r="G22" s="11">
        <f t="shared" si="9"/>
        <v>1.6</v>
      </c>
      <c r="H22" s="11">
        <f t="shared" si="9"/>
        <v>1.1000000000000001</v>
      </c>
      <c r="I22" s="11">
        <f t="shared" si="9"/>
        <v>0.5</v>
      </c>
      <c r="J22" s="11">
        <f t="shared" si="9"/>
        <v>0.7</v>
      </c>
      <c r="K22" s="11">
        <f t="shared" si="9"/>
        <v>0</v>
      </c>
      <c r="L22" s="11">
        <f t="shared" si="9"/>
        <v>0</v>
      </c>
      <c r="M22" s="11">
        <f t="shared" si="9"/>
        <v>15.6</v>
      </c>
    </row>
    <row r="23" spans="1:13" x14ac:dyDescent="0.25">
      <c r="A23" s="9" t="str">
        <f t="shared" si="3"/>
        <v>Andrew McDonald</v>
      </c>
      <c r="B23" s="10"/>
      <c r="C23" s="11">
        <f t="shared" ref="C23:M23" si="10">IF(ISNUMBER($B9),C9/$B9," ")</f>
        <v>1.8</v>
      </c>
      <c r="D23" s="11">
        <f t="shared" si="10"/>
        <v>0</v>
      </c>
      <c r="E23" s="11">
        <f t="shared" si="10"/>
        <v>0.3</v>
      </c>
      <c r="F23" s="11">
        <f t="shared" si="10"/>
        <v>3.7</v>
      </c>
      <c r="G23" s="11">
        <f t="shared" si="10"/>
        <v>1</v>
      </c>
      <c r="H23" s="11">
        <f t="shared" si="10"/>
        <v>0.8</v>
      </c>
      <c r="I23" s="11">
        <f t="shared" si="10"/>
        <v>0.2</v>
      </c>
      <c r="J23" s="11">
        <f t="shared" si="10"/>
        <v>1.4</v>
      </c>
      <c r="K23" s="11">
        <f t="shared" si="10"/>
        <v>0</v>
      </c>
      <c r="L23" s="11">
        <f t="shared" si="10"/>
        <v>0</v>
      </c>
      <c r="M23" s="11">
        <f t="shared" si="10"/>
        <v>3.9</v>
      </c>
    </row>
    <row r="24" spans="1:13" x14ac:dyDescent="0.25">
      <c r="A24" s="9" t="str">
        <f t="shared" si="3"/>
        <v>Russel Dungganon</v>
      </c>
      <c r="B24" s="10"/>
      <c r="C24" s="11">
        <f t="shared" ref="C24:M24" si="11">IF(ISNUMBER($B10),C10/$B10," ")</f>
        <v>1</v>
      </c>
      <c r="D24" s="11">
        <f t="shared" si="11"/>
        <v>0.33333333333333331</v>
      </c>
      <c r="E24" s="11">
        <f t="shared" si="11"/>
        <v>0.1111111111111111</v>
      </c>
      <c r="F24" s="11">
        <f t="shared" si="11"/>
        <v>2</v>
      </c>
      <c r="G24" s="11">
        <f t="shared" si="11"/>
        <v>1.3333333333333333</v>
      </c>
      <c r="H24" s="11">
        <f t="shared" si="11"/>
        <v>0.55555555555555558</v>
      </c>
      <c r="I24" s="11">
        <f t="shared" si="11"/>
        <v>0</v>
      </c>
      <c r="J24" s="11">
        <f t="shared" si="11"/>
        <v>1</v>
      </c>
      <c r="K24" s="11">
        <f t="shared" si="11"/>
        <v>0</v>
      </c>
      <c r="L24" s="11">
        <f t="shared" si="11"/>
        <v>0</v>
      </c>
      <c r="M24" s="11">
        <f t="shared" si="11"/>
        <v>3.1111111111111112</v>
      </c>
    </row>
    <row r="25" spans="1:13" x14ac:dyDescent="0.25">
      <c r="A25" s="9" t="str">
        <f t="shared" si="3"/>
        <v xml:space="preserve"> </v>
      </c>
      <c r="B25" s="10"/>
      <c r="C25" s="11" t="str">
        <f t="shared" ref="C25:M25" si="12">IF(ISNUMBER($B11),C11/$B11," ")</f>
        <v xml:space="preserve"> </v>
      </c>
      <c r="D25" s="11" t="str">
        <f t="shared" si="12"/>
        <v xml:space="preserve"> </v>
      </c>
      <c r="E25" s="11" t="str">
        <f t="shared" si="12"/>
        <v xml:space="preserve"> </v>
      </c>
      <c r="F25" s="11" t="str">
        <f t="shared" si="12"/>
        <v xml:space="preserve"> </v>
      </c>
      <c r="G25" s="11" t="str">
        <f t="shared" si="12"/>
        <v xml:space="preserve"> </v>
      </c>
      <c r="H25" s="11" t="str">
        <f t="shared" si="12"/>
        <v xml:space="preserve"> </v>
      </c>
      <c r="I25" s="11" t="str">
        <f t="shared" si="12"/>
        <v xml:space="preserve"> </v>
      </c>
      <c r="J25" s="11" t="str">
        <f t="shared" si="12"/>
        <v xml:space="preserve"> </v>
      </c>
      <c r="K25" s="11" t="str">
        <f t="shared" si="12"/>
        <v xml:space="preserve"> </v>
      </c>
      <c r="L25" s="11" t="str">
        <f t="shared" si="12"/>
        <v xml:space="preserve"> </v>
      </c>
      <c r="M25" s="11" t="str">
        <f t="shared" si="12"/>
        <v xml:space="preserve"> </v>
      </c>
    </row>
    <row r="26" spans="1:13" x14ac:dyDescent="0.25">
      <c r="A26" s="9" t="str">
        <f t="shared" si="3"/>
        <v xml:space="preserve"> </v>
      </c>
      <c r="B26" s="8"/>
      <c r="C26" s="11" t="str">
        <f t="shared" ref="C26:M26" si="13">IF(ISNUMBER($B12),C12/$B12," ")</f>
        <v xml:space="preserve"> </v>
      </c>
      <c r="D26" s="11" t="str">
        <f t="shared" si="13"/>
        <v xml:space="preserve"> </v>
      </c>
      <c r="E26" s="11" t="str">
        <f t="shared" si="13"/>
        <v xml:space="preserve"> </v>
      </c>
      <c r="F26" s="11" t="str">
        <f t="shared" si="13"/>
        <v xml:space="preserve"> </v>
      </c>
      <c r="G26" s="11" t="str">
        <f t="shared" si="13"/>
        <v xml:space="preserve"> </v>
      </c>
      <c r="H26" s="11" t="str">
        <f t="shared" si="13"/>
        <v xml:space="preserve"> </v>
      </c>
      <c r="I26" s="11" t="str">
        <f t="shared" si="13"/>
        <v xml:space="preserve"> </v>
      </c>
      <c r="J26" s="11" t="str">
        <f t="shared" si="13"/>
        <v xml:space="preserve"> </v>
      </c>
      <c r="K26" s="11" t="str">
        <f t="shared" si="13"/>
        <v xml:space="preserve"> </v>
      </c>
      <c r="L26" s="11" t="str">
        <f t="shared" si="13"/>
        <v xml:space="preserve"> </v>
      </c>
      <c r="M26" s="11" t="str">
        <f t="shared" si="13"/>
        <v xml:space="preserve"> </v>
      </c>
    </row>
  </sheetData>
  <mergeCells count="3">
    <mergeCell ref="A14:M14"/>
    <mergeCell ref="A15:M15"/>
    <mergeCell ref="A1:P1"/>
  </mergeCells>
  <conditionalFormatting sqref="A3:A12">
    <cfRule type="expression" dxfId="1" priority="1">
      <formula>O3&gt;11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/>
  </sheetPr>
  <dimension ref="A1:S32"/>
  <sheetViews>
    <sheetView workbookViewId="0">
      <selection activeCell="Q2" sqref="Q2"/>
    </sheetView>
  </sheetViews>
  <sheetFormatPr defaultRowHeight="15" x14ac:dyDescent="0.25"/>
  <cols>
    <col min="1" max="1" width="23.85546875" style="24" bestFit="1" customWidth="1"/>
    <col min="2" max="2" width="13.5703125" style="24" bestFit="1" customWidth="1"/>
    <col min="3" max="3" width="17" style="24" bestFit="1" customWidth="1"/>
    <col min="4" max="4" width="15.140625" style="24" bestFit="1" customWidth="1"/>
    <col min="5" max="13" width="9.140625" style="24"/>
    <col min="14" max="14" width="17" style="24" bestFit="1" customWidth="1"/>
    <col min="15" max="15" width="15.140625" style="24" bestFit="1" customWidth="1"/>
    <col min="16" max="16" width="15.140625" style="24" customWidth="1"/>
    <col min="17" max="17" width="17.28515625" style="24" bestFit="1" customWidth="1"/>
    <col min="18" max="18" width="15.140625" style="24" hidden="1" customWidth="1"/>
    <col min="19" max="19" width="0" style="24" hidden="1" customWidth="1"/>
    <col min="20" max="16384" width="9.140625" style="24"/>
  </cols>
  <sheetData>
    <row r="1" spans="1:19" x14ac:dyDescent="0.25">
      <c r="A1" s="54" t="s">
        <v>98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23" t="s">
        <v>98</v>
      </c>
    </row>
    <row r="2" spans="1:19" x14ac:dyDescent="0.25">
      <c r="A2" s="17" t="s">
        <v>0</v>
      </c>
      <c r="B2" s="17" t="s">
        <v>1</v>
      </c>
      <c r="C2" s="17" t="s">
        <v>2</v>
      </c>
      <c r="D2" s="17" t="s">
        <v>3</v>
      </c>
      <c r="E2" s="17" t="s">
        <v>4</v>
      </c>
      <c r="F2" s="17" t="s">
        <v>5</v>
      </c>
      <c r="G2" s="17" t="s">
        <v>6</v>
      </c>
      <c r="H2" s="17" t="s">
        <v>7</v>
      </c>
      <c r="I2" s="17" t="s">
        <v>8</v>
      </c>
      <c r="J2" s="17" t="s">
        <v>9</v>
      </c>
      <c r="K2" s="17" t="s">
        <v>10</v>
      </c>
      <c r="L2" s="17" t="s">
        <v>11</v>
      </c>
      <c r="M2" s="17" t="s">
        <v>12</v>
      </c>
      <c r="N2" s="17" t="s">
        <v>37</v>
      </c>
      <c r="O2" s="17" t="s">
        <v>38</v>
      </c>
      <c r="P2" s="17" t="s">
        <v>45</v>
      </c>
      <c r="R2" s="24" t="s">
        <v>46</v>
      </c>
      <c r="S2" s="24" t="s">
        <v>47</v>
      </c>
    </row>
    <row r="3" spans="1:19" x14ac:dyDescent="0.25">
      <c r="A3" s="9" t="s">
        <v>100</v>
      </c>
      <c r="B3" s="10">
        <v>8</v>
      </c>
      <c r="C3" s="10">
        <v>18</v>
      </c>
      <c r="D3" s="10">
        <v>0</v>
      </c>
      <c r="E3" s="10">
        <v>2</v>
      </c>
      <c r="F3" s="10">
        <v>34</v>
      </c>
      <c r="G3" s="10">
        <v>20</v>
      </c>
      <c r="H3" s="10">
        <v>22</v>
      </c>
      <c r="I3" s="10">
        <v>4</v>
      </c>
      <c r="J3" s="10">
        <v>10</v>
      </c>
      <c r="K3" s="10">
        <v>0</v>
      </c>
      <c r="L3" s="10">
        <v>0</v>
      </c>
      <c r="M3" s="10">
        <v>38</v>
      </c>
      <c r="N3" s="10">
        <f>(VLOOKUP(A3,Games!$A$2:$D$150,3,FALSE))</f>
        <v>0</v>
      </c>
      <c r="O3" s="10">
        <f>VLOOKUP(A3,Games!$A$2:$D$150,4,FALSE)</f>
        <v>8</v>
      </c>
      <c r="P3" s="11">
        <f>(R3-S3)/B3</f>
        <v>12.25</v>
      </c>
      <c r="R3" s="24">
        <f>SUM(M3,I3,H3,G3,F3)</f>
        <v>118</v>
      </c>
      <c r="S3" s="24">
        <f>SUM((J3*2),(K3*3),(L3*4))</f>
        <v>20</v>
      </c>
    </row>
    <row r="4" spans="1:19" x14ac:dyDescent="0.25">
      <c r="A4" s="9" t="s">
        <v>99</v>
      </c>
      <c r="B4" s="10">
        <v>1</v>
      </c>
      <c r="C4" s="10">
        <v>4</v>
      </c>
      <c r="D4" s="10">
        <v>0</v>
      </c>
      <c r="E4" s="10">
        <v>1</v>
      </c>
      <c r="F4" s="10">
        <v>9</v>
      </c>
      <c r="G4" s="10">
        <v>1</v>
      </c>
      <c r="H4" s="10">
        <v>0</v>
      </c>
      <c r="I4" s="10">
        <v>0</v>
      </c>
      <c r="J4" s="10">
        <v>2</v>
      </c>
      <c r="K4" s="10">
        <v>0</v>
      </c>
      <c r="L4" s="10">
        <v>0</v>
      </c>
      <c r="M4" s="10">
        <v>9</v>
      </c>
      <c r="N4" s="10">
        <f>(VLOOKUP(A4,Games!$A$2:$D$150,3,FALSE))</f>
        <v>0</v>
      </c>
      <c r="O4" s="10">
        <f>VLOOKUP(A4,Games!$A$2:$D$150,4,FALSE)</f>
        <v>1</v>
      </c>
      <c r="P4" s="11">
        <f t="shared" ref="P4:P10" si="0">(R4-S4)/B4</f>
        <v>15</v>
      </c>
      <c r="R4" s="24">
        <f t="shared" ref="R4:R14" si="1">SUM(M4,I4,H4,G4,F4)</f>
        <v>19</v>
      </c>
      <c r="S4" s="24">
        <f t="shared" ref="S4:S14" si="2">SUM((J4*2),(K4*3),(L4*4))</f>
        <v>4</v>
      </c>
    </row>
    <row r="5" spans="1:19" x14ac:dyDescent="0.25">
      <c r="A5" s="9" t="s">
        <v>115</v>
      </c>
      <c r="B5" s="10">
        <v>8</v>
      </c>
      <c r="C5" s="10">
        <v>12</v>
      </c>
      <c r="D5" s="10">
        <v>3</v>
      </c>
      <c r="E5" s="10">
        <v>9</v>
      </c>
      <c r="F5" s="10">
        <v>38</v>
      </c>
      <c r="G5" s="10">
        <v>15</v>
      </c>
      <c r="H5" s="10">
        <v>12</v>
      </c>
      <c r="I5" s="10">
        <v>2</v>
      </c>
      <c r="J5" s="10">
        <v>4</v>
      </c>
      <c r="K5" s="10">
        <v>0</v>
      </c>
      <c r="L5" s="10">
        <v>0</v>
      </c>
      <c r="M5" s="10">
        <v>42</v>
      </c>
      <c r="N5" s="10">
        <f>(VLOOKUP(A5,Games!$A$2:$D$150,3,FALSE))</f>
        <v>0</v>
      </c>
      <c r="O5" s="10">
        <f>VLOOKUP(A5,Games!$A$2:$D$150,4,FALSE)</f>
        <v>8</v>
      </c>
      <c r="P5" s="11">
        <f t="shared" si="0"/>
        <v>12.625</v>
      </c>
      <c r="R5" s="24">
        <f t="shared" si="1"/>
        <v>109</v>
      </c>
      <c r="S5" s="24">
        <f t="shared" si="2"/>
        <v>8</v>
      </c>
    </row>
    <row r="6" spans="1:19" x14ac:dyDescent="0.25">
      <c r="A6" s="9" t="s">
        <v>101</v>
      </c>
      <c r="B6" s="10">
        <v>11</v>
      </c>
      <c r="C6" s="10">
        <v>52</v>
      </c>
      <c r="D6" s="10">
        <v>1</v>
      </c>
      <c r="E6" s="10">
        <v>10</v>
      </c>
      <c r="F6" s="10">
        <v>49</v>
      </c>
      <c r="G6" s="10">
        <v>35</v>
      </c>
      <c r="H6" s="10">
        <v>10</v>
      </c>
      <c r="I6" s="10">
        <v>4</v>
      </c>
      <c r="J6" s="10">
        <v>8</v>
      </c>
      <c r="K6" s="10">
        <v>0</v>
      </c>
      <c r="L6" s="10">
        <v>1</v>
      </c>
      <c r="M6" s="10">
        <v>117</v>
      </c>
      <c r="N6" s="10">
        <f>(VLOOKUP(A6,Games!$A$2:$D$150,3,FALSE))</f>
        <v>0</v>
      </c>
      <c r="O6" s="10">
        <f>VLOOKUP(A6,Games!$A$2:$D$150,4,FALSE)</f>
        <v>11</v>
      </c>
      <c r="P6" s="11">
        <f t="shared" si="0"/>
        <v>17.727272727272727</v>
      </c>
      <c r="R6" s="24">
        <f t="shared" si="1"/>
        <v>215</v>
      </c>
      <c r="S6" s="24">
        <f t="shared" si="2"/>
        <v>20</v>
      </c>
    </row>
    <row r="7" spans="1:19" x14ac:dyDescent="0.25">
      <c r="A7" s="9" t="s">
        <v>102</v>
      </c>
      <c r="B7" s="10">
        <v>6</v>
      </c>
      <c r="C7" s="10">
        <v>8</v>
      </c>
      <c r="D7" s="10">
        <v>0</v>
      </c>
      <c r="E7" s="10">
        <v>0</v>
      </c>
      <c r="F7" s="10">
        <v>43</v>
      </c>
      <c r="G7" s="10">
        <v>2</v>
      </c>
      <c r="H7" s="10">
        <v>7</v>
      </c>
      <c r="I7" s="10">
        <v>2</v>
      </c>
      <c r="J7" s="10">
        <v>9</v>
      </c>
      <c r="K7" s="10">
        <v>0</v>
      </c>
      <c r="L7" s="10">
        <v>0</v>
      </c>
      <c r="M7" s="10">
        <v>16</v>
      </c>
      <c r="N7" s="10">
        <f>(VLOOKUP(A7,Games!$A$2:$D$150,3,FALSE))</f>
        <v>0</v>
      </c>
      <c r="O7" s="10">
        <f>VLOOKUP(A7,Games!$A$2:$D$150,4,FALSE)</f>
        <v>6</v>
      </c>
      <c r="P7" s="11">
        <f t="shared" si="0"/>
        <v>8.6666666666666661</v>
      </c>
      <c r="R7" s="24">
        <f t="shared" si="1"/>
        <v>70</v>
      </c>
      <c r="S7" s="24">
        <f t="shared" si="2"/>
        <v>18</v>
      </c>
    </row>
    <row r="8" spans="1:19" x14ac:dyDescent="0.25">
      <c r="A8" s="9" t="s">
        <v>103</v>
      </c>
      <c r="B8" s="10">
        <v>6</v>
      </c>
      <c r="C8" s="10">
        <v>7</v>
      </c>
      <c r="D8" s="10">
        <v>0</v>
      </c>
      <c r="E8" s="10">
        <v>7</v>
      </c>
      <c r="F8" s="10">
        <v>25</v>
      </c>
      <c r="G8" s="10">
        <v>11</v>
      </c>
      <c r="H8" s="10">
        <v>6</v>
      </c>
      <c r="I8" s="10">
        <v>2</v>
      </c>
      <c r="J8" s="10">
        <v>11</v>
      </c>
      <c r="K8" s="10">
        <v>0</v>
      </c>
      <c r="L8" s="10">
        <v>0</v>
      </c>
      <c r="M8" s="10">
        <v>21</v>
      </c>
      <c r="N8" s="10">
        <f>(VLOOKUP(A8,Games!$A$2:$D$150,3,FALSE))</f>
        <v>0</v>
      </c>
      <c r="O8" s="10">
        <f>VLOOKUP(A8,Games!$A$2:$D$150,4,FALSE)</f>
        <v>6</v>
      </c>
      <c r="P8" s="11">
        <f t="shared" si="0"/>
        <v>7.166666666666667</v>
      </c>
      <c r="R8" s="24">
        <f t="shared" si="1"/>
        <v>65</v>
      </c>
      <c r="S8" s="24">
        <f t="shared" si="2"/>
        <v>22</v>
      </c>
    </row>
    <row r="9" spans="1:19" x14ac:dyDescent="0.25">
      <c r="A9" s="9" t="s">
        <v>104</v>
      </c>
      <c r="B9" s="10">
        <v>1</v>
      </c>
      <c r="C9" s="10">
        <v>1</v>
      </c>
      <c r="D9" s="10">
        <v>0</v>
      </c>
      <c r="E9" s="10">
        <v>1</v>
      </c>
      <c r="F9" s="10">
        <v>0</v>
      </c>
      <c r="G9" s="10">
        <v>2</v>
      </c>
      <c r="H9" s="10">
        <v>1</v>
      </c>
      <c r="I9" s="10">
        <v>0</v>
      </c>
      <c r="J9" s="10">
        <v>2</v>
      </c>
      <c r="K9" s="10">
        <v>0</v>
      </c>
      <c r="L9" s="10">
        <v>0</v>
      </c>
      <c r="M9" s="10">
        <v>3</v>
      </c>
      <c r="N9" s="10">
        <f>(VLOOKUP(A9,Games!$A$2:$D$150,3,FALSE))</f>
        <v>0</v>
      </c>
      <c r="O9" s="10">
        <f>VLOOKUP(A9,Games!$A$2:$D$150,4,FALSE)</f>
        <v>1</v>
      </c>
      <c r="P9" s="11">
        <f t="shared" si="0"/>
        <v>2</v>
      </c>
      <c r="R9" s="24">
        <f t="shared" si="1"/>
        <v>6</v>
      </c>
      <c r="S9" s="24">
        <f t="shared" si="2"/>
        <v>4</v>
      </c>
    </row>
    <row r="10" spans="1:19" x14ac:dyDescent="0.25">
      <c r="A10" s="9" t="s">
        <v>105</v>
      </c>
      <c r="B10" s="10">
        <v>9</v>
      </c>
      <c r="C10" s="10">
        <v>11</v>
      </c>
      <c r="D10" s="10">
        <v>0</v>
      </c>
      <c r="E10" s="10">
        <v>1</v>
      </c>
      <c r="F10" s="10">
        <v>48</v>
      </c>
      <c r="G10" s="10">
        <v>4</v>
      </c>
      <c r="H10" s="10">
        <v>9</v>
      </c>
      <c r="I10" s="10">
        <v>1</v>
      </c>
      <c r="J10" s="10">
        <v>10</v>
      </c>
      <c r="K10" s="10">
        <v>0</v>
      </c>
      <c r="L10" s="10">
        <v>0</v>
      </c>
      <c r="M10" s="10">
        <v>23</v>
      </c>
      <c r="N10" s="10">
        <f>(VLOOKUP(A10,Games!$A$2:$D$150,3,FALSE))</f>
        <v>0</v>
      </c>
      <c r="O10" s="10">
        <f>VLOOKUP(A10,Games!$A$2:$D$150,4,FALSE)</f>
        <v>9</v>
      </c>
      <c r="P10" s="11">
        <f t="shared" si="0"/>
        <v>7.2222222222222223</v>
      </c>
      <c r="R10" s="24">
        <f t="shared" si="1"/>
        <v>85</v>
      </c>
      <c r="S10" s="24">
        <f t="shared" si="2"/>
        <v>20</v>
      </c>
    </row>
    <row r="11" spans="1:19" x14ac:dyDescent="0.25">
      <c r="A11" s="9" t="s">
        <v>106</v>
      </c>
      <c r="B11" s="10">
        <v>9</v>
      </c>
      <c r="C11" s="10">
        <v>12</v>
      </c>
      <c r="D11" s="10">
        <v>0</v>
      </c>
      <c r="E11" s="10">
        <v>5</v>
      </c>
      <c r="F11" s="10">
        <v>46</v>
      </c>
      <c r="G11" s="10">
        <v>4</v>
      </c>
      <c r="H11" s="10">
        <v>8</v>
      </c>
      <c r="I11" s="10">
        <v>4</v>
      </c>
      <c r="J11" s="10">
        <v>11</v>
      </c>
      <c r="K11" s="10">
        <v>0</v>
      </c>
      <c r="L11" s="10">
        <v>0</v>
      </c>
      <c r="M11" s="10">
        <v>29</v>
      </c>
      <c r="N11" s="10">
        <f>(VLOOKUP(A11,Games!$A$2:$D$150,3,FALSE))</f>
        <v>0</v>
      </c>
      <c r="O11" s="10">
        <f>VLOOKUP(A11,Games!$A$2:$D$150,4,FALSE)</f>
        <v>9</v>
      </c>
      <c r="P11" s="11">
        <f t="shared" ref="P11" si="3">(R11-S11)/B11</f>
        <v>7.666666666666667</v>
      </c>
      <c r="R11" s="24">
        <f t="shared" ref="R11" si="4">SUM(M11,I11,H11,G11,F11)</f>
        <v>91</v>
      </c>
      <c r="S11" s="24">
        <f t="shared" ref="S11" si="5">SUM((J11*2),(K11*3),(L11*4))</f>
        <v>22</v>
      </c>
    </row>
    <row r="12" spans="1:19" x14ac:dyDescent="0.25">
      <c r="A12" s="9" t="s">
        <v>107</v>
      </c>
      <c r="B12" s="17">
        <v>7</v>
      </c>
      <c r="C12" s="17">
        <v>2</v>
      </c>
      <c r="D12" s="17">
        <v>0</v>
      </c>
      <c r="E12" s="17">
        <v>0</v>
      </c>
      <c r="F12" s="17">
        <v>5</v>
      </c>
      <c r="G12" s="17">
        <v>1</v>
      </c>
      <c r="H12" s="17">
        <v>1</v>
      </c>
      <c r="I12" s="17">
        <v>0</v>
      </c>
      <c r="J12" s="17">
        <v>3</v>
      </c>
      <c r="K12" s="17">
        <v>0</v>
      </c>
      <c r="L12" s="17">
        <v>0</v>
      </c>
      <c r="M12" s="17">
        <v>4</v>
      </c>
      <c r="N12" s="10">
        <f>(VLOOKUP(A12,Games!$A$2:$D$150,3,FALSE))</f>
        <v>0</v>
      </c>
      <c r="O12" s="10">
        <f>VLOOKUP(A12,Games!$A$2:$D$150,4,FALSE)</f>
        <v>7</v>
      </c>
      <c r="P12" s="11">
        <f t="shared" ref="P12:P14" si="6">(R12-S12)/B12</f>
        <v>0.7142857142857143</v>
      </c>
      <c r="R12" s="24">
        <f t="shared" ref="R12:R13" si="7">SUM(M12,I12,H12,G12,F12)</f>
        <v>11</v>
      </c>
      <c r="S12" s="24">
        <f t="shared" ref="S12:S13" si="8">SUM((J12*2),(K12*3),(L12*4))</f>
        <v>6</v>
      </c>
    </row>
    <row r="13" spans="1:19" x14ac:dyDescent="0.25">
      <c r="A13" s="9" t="s">
        <v>108</v>
      </c>
      <c r="B13" s="17">
        <v>8</v>
      </c>
      <c r="C13" s="17">
        <v>21</v>
      </c>
      <c r="D13" s="17">
        <v>0</v>
      </c>
      <c r="E13" s="17">
        <v>5</v>
      </c>
      <c r="F13" s="17">
        <v>36</v>
      </c>
      <c r="G13" s="17">
        <v>4</v>
      </c>
      <c r="H13" s="17">
        <v>19</v>
      </c>
      <c r="I13" s="17">
        <v>2</v>
      </c>
      <c r="J13" s="17">
        <v>14</v>
      </c>
      <c r="K13" s="17">
        <v>0</v>
      </c>
      <c r="L13" s="17">
        <v>0</v>
      </c>
      <c r="M13" s="17">
        <v>47</v>
      </c>
      <c r="N13" s="10">
        <f>(VLOOKUP(A13,Games!$A$2:$D$150,3,FALSE))</f>
        <v>0</v>
      </c>
      <c r="O13" s="10">
        <f>VLOOKUP(A13,Games!$A$2:$D$150,4,FALSE)</f>
        <v>8</v>
      </c>
      <c r="P13" s="11">
        <f t="shared" si="6"/>
        <v>10</v>
      </c>
      <c r="R13" s="24">
        <f t="shared" si="7"/>
        <v>108</v>
      </c>
      <c r="S13" s="24">
        <f t="shared" si="8"/>
        <v>28</v>
      </c>
    </row>
    <row r="14" spans="1:19" x14ac:dyDescent="0.25">
      <c r="A14" s="9" t="s">
        <v>109</v>
      </c>
      <c r="B14" s="17">
        <v>1</v>
      </c>
      <c r="C14" s="17">
        <v>1</v>
      </c>
      <c r="D14" s="17">
        <v>0</v>
      </c>
      <c r="E14" s="17">
        <v>0</v>
      </c>
      <c r="F14" s="17">
        <v>4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2</v>
      </c>
      <c r="N14" s="10">
        <f>(VLOOKUP(A14,Games!$A$2:$D$150,3,FALSE))</f>
        <v>0</v>
      </c>
      <c r="O14" s="10">
        <f>VLOOKUP(A14,Games!$A$2:$D$150,4,FALSE)</f>
        <v>1</v>
      </c>
      <c r="P14" s="11">
        <f t="shared" si="6"/>
        <v>6</v>
      </c>
      <c r="R14" s="24">
        <f t="shared" si="1"/>
        <v>6</v>
      </c>
      <c r="S14" s="24">
        <f t="shared" si="2"/>
        <v>0</v>
      </c>
    </row>
    <row r="15" spans="1:19" x14ac:dyDescent="0.25">
      <c r="A15" s="9" t="s">
        <v>110</v>
      </c>
      <c r="B15" s="17">
        <v>6</v>
      </c>
      <c r="C15" s="17">
        <v>1</v>
      </c>
      <c r="D15" s="17">
        <v>1</v>
      </c>
      <c r="E15" s="17">
        <v>0</v>
      </c>
      <c r="F15" s="17">
        <v>4</v>
      </c>
      <c r="G15" s="17">
        <v>3</v>
      </c>
      <c r="H15" s="17">
        <v>4</v>
      </c>
      <c r="I15" s="17">
        <v>0</v>
      </c>
      <c r="J15" s="17">
        <v>8</v>
      </c>
      <c r="K15" s="17">
        <v>1</v>
      </c>
      <c r="L15" s="17">
        <v>0</v>
      </c>
      <c r="M15" s="17">
        <v>5</v>
      </c>
      <c r="N15" s="10">
        <f>(VLOOKUP(A15,Games!$A$2:$D$150,3,FALSE))</f>
        <v>1</v>
      </c>
      <c r="O15" s="10">
        <f>VLOOKUP(A15,Games!$A$2:$D$150,4,FALSE)</f>
        <v>7</v>
      </c>
      <c r="P15" s="11">
        <f t="shared" ref="P15" si="9">(R15-S15)/B15</f>
        <v>-0.5</v>
      </c>
      <c r="R15" s="24">
        <f t="shared" ref="R15" si="10">SUM(M15,I15,H15,G15,F15)</f>
        <v>16</v>
      </c>
      <c r="S15" s="24">
        <f t="shared" ref="S15" si="11">SUM((J15*2),(K15*3),(L15*4))</f>
        <v>19</v>
      </c>
    </row>
    <row r="17" spans="1:13" x14ac:dyDescent="0.25">
      <c r="A17" s="35" t="s">
        <v>13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</row>
    <row r="18" spans="1:13" x14ac:dyDescent="0.25">
      <c r="A18" s="54" t="s">
        <v>98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</row>
    <row r="19" spans="1:13" x14ac:dyDescent="0.25">
      <c r="A19" s="17" t="s">
        <v>0</v>
      </c>
      <c r="B19" s="17" t="s">
        <v>1</v>
      </c>
      <c r="C19" s="17" t="s">
        <v>2</v>
      </c>
      <c r="D19" s="17" t="s">
        <v>3</v>
      </c>
      <c r="E19" s="17" t="s">
        <v>4</v>
      </c>
      <c r="F19" s="17" t="s">
        <v>5</v>
      </c>
      <c r="G19" s="17" t="s">
        <v>6</v>
      </c>
      <c r="H19" s="17" t="s">
        <v>7</v>
      </c>
      <c r="I19" s="17" t="s">
        <v>8</v>
      </c>
      <c r="J19" s="17" t="s">
        <v>9</v>
      </c>
      <c r="K19" s="17" t="s">
        <v>10</v>
      </c>
      <c r="L19" s="17" t="s">
        <v>11</v>
      </c>
      <c r="M19" s="17" t="s">
        <v>12</v>
      </c>
    </row>
    <row r="20" spans="1:13" x14ac:dyDescent="0.25">
      <c r="A20" s="9" t="str">
        <f t="shared" ref="A20:A32" si="12">IF(A3=""," ",A3)</f>
        <v>Brian Familiar</v>
      </c>
      <c r="B20" s="10"/>
      <c r="C20" s="11">
        <f t="shared" ref="C20:M20" si="13">IF(ISNUMBER($B3),C3/$B3," ")</f>
        <v>2.25</v>
      </c>
      <c r="D20" s="11">
        <f t="shared" si="13"/>
        <v>0</v>
      </c>
      <c r="E20" s="11">
        <f t="shared" si="13"/>
        <v>0.25</v>
      </c>
      <c r="F20" s="11">
        <f t="shared" si="13"/>
        <v>4.25</v>
      </c>
      <c r="G20" s="11">
        <f t="shared" si="13"/>
        <v>2.5</v>
      </c>
      <c r="H20" s="11">
        <f t="shared" si="13"/>
        <v>2.75</v>
      </c>
      <c r="I20" s="11">
        <f t="shared" si="13"/>
        <v>0.5</v>
      </c>
      <c r="J20" s="11">
        <f t="shared" si="13"/>
        <v>1.25</v>
      </c>
      <c r="K20" s="11">
        <f t="shared" si="13"/>
        <v>0</v>
      </c>
      <c r="L20" s="11">
        <f t="shared" si="13"/>
        <v>0</v>
      </c>
      <c r="M20" s="11">
        <f t="shared" si="13"/>
        <v>4.75</v>
      </c>
    </row>
    <row r="21" spans="1:13" x14ac:dyDescent="0.25">
      <c r="A21" s="9" t="str">
        <f t="shared" si="12"/>
        <v>Andy Anderson</v>
      </c>
      <c r="B21" s="10"/>
      <c r="C21" s="11">
        <f t="shared" ref="C21:M21" si="14">IF(ISNUMBER($B4),C4/$B4," ")</f>
        <v>4</v>
      </c>
      <c r="D21" s="11">
        <f t="shared" si="14"/>
        <v>0</v>
      </c>
      <c r="E21" s="11">
        <f t="shared" si="14"/>
        <v>1</v>
      </c>
      <c r="F21" s="11">
        <f t="shared" si="14"/>
        <v>9</v>
      </c>
      <c r="G21" s="11">
        <f t="shared" si="14"/>
        <v>1</v>
      </c>
      <c r="H21" s="11">
        <f t="shared" si="14"/>
        <v>0</v>
      </c>
      <c r="I21" s="11">
        <f t="shared" si="14"/>
        <v>0</v>
      </c>
      <c r="J21" s="11">
        <f t="shared" si="14"/>
        <v>2</v>
      </c>
      <c r="K21" s="11">
        <f t="shared" si="14"/>
        <v>0</v>
      </c>
      <c r="L21" s="11">
        <f t="shared" si="14"/>
        <v>0</v>
      </c>
      <c r="M21" s="11">
        <f t="shared" si="14"/>
        <v>9</v>
      </c>
    </row>
    <row r="22" spans="1:13" x14ac:dyDescent="0.25">
      <c r="A22" s="9" t="str">
        <f t="shared" si="12"/>
        <v>Rohan Potter</v>
      </c>
      <c r="B22" s="10"/>
      <c r="C22" s="11">
        <f t="shared" ref="C22:M22" si="15">IF(ISNUMBER($B5),C5/$B5," ")</f>
        <v>1.5</v>
      </c>
      <c r="D22" s="11">
        <f t="shared" si="15"/>
        <v>0.375</v>
      </c>
      <c r="E22" s="11">
        <f t="shared" si="15"/>
        <v>1.125</v>
      </c>
      <c r="F22" s="11">
        <f t="shared" si="15"/>
        <v>4.75</v>
      </c>
      <c r="G22" s="11">
        <f t="shared" si="15"/>
        <v>1.875</v>
      </c>
      <c r="H22" s="11">
        <f t="shared" si="15"/>
        <v>1.5</v>
      </c>
      <c r="I22" s="11">
        <f t="shared" si="15"/>
        <v>0.25</v>
      </c>
      <c r="J22" s="11">
        <f t="shared" si="15"/>
        <v>0.5</v>
      </c>
      <c r="K22" s="11">
        <f t="shared" si="15"/>
        <v>0</v>
      </c>
      <c r="L22" s="11">
        <f t="shared" si="15"/>
        <v>0</v>
      </c>
      <c r="M22" s="11">
        <f t="shared" si="15"/>
        <v>5.25</v>
      </c>
    </row>
    <row r="23" spans="1:13" x14ac:dyDescent="0.25">
      <c r="A23" s="9" t="str">
        <f t="shared" si="12"/>
        <v>Las Wijayatilake</v>
      </c>
      <c r="B23" s="10"/>
      <c r="C23" s="11">
        <f t="shared" ref="C23:M23" si="16">IF(ISNUMBER($B6),C6/$B6," ")</f>
        <v>4.7272727272727275</v>
      </c>
      <c r="D23" s="11">
        <f t="shared" si="16"/>
        <v>9.0909090909090912E-2</v>
      </c>
      <c r="E23" s="11">
        <f t="shared" si="16"/>
        <v>0.90909090909090906</v>
      </c>
      <c r="F23" s="11">
        <f t="shared" si="16"/>
        <v>4.4545454545454541</v>
      </c>
      <c r="G23" s="11">
        <f t="shared" si="16"/>
        <v>3.1818181818181817</v>
      </c>
      <c r="H23" s="11">
        <f t="shared" si="16"/>
        <v>0.90909090909090906</v>
      </c>
      <c r="I23" s="11">
        <f t="shared" si="16"/>
        <v>0.36363636363636365</v>
      </c>
      <c r="J23" s="11">
        <f t="shared" si="16"/>
        <v>0.72727272727272729</v>
      </c>
      <c r="K23" s="11">
        <f t="shared" si="16"/>
        <v>0</v>
      </c>
      <c r="L23" s="11">
        <f t="shared" si="16"/>
        <v>9.0909090909090912E-2</v>
      </c>
      <c r="M23" s="11">
        <f t="shared" si="16"/>
        <v>10.636363636363637</v>
      </c>
    </row>
    <row r="24" spans="1:13" x14ac:dyDescent="0.25">
      <c r="A24" s="9" t="str">
        <f t="shared" si="12"/>
        <v>Paul Weber</v>
      </c>
      <c r="B24" s="10"/>
      <c r="C24" s="11">
        <f t="shared" ref="C24:M24" si="17">IF(ISNUMBER($B7),C7/$B7," ")</f>
        <v>1.3333333333333333</v>
      </c>
      <c r="D24" s="11">
        <f t="shared" si="17"/>
        <v>0</v>
      </c>
      <c r="E24" s="11">
        <f t="shared" si="17"/>
        <v>0</v>
      </c>
      <c r="F24" s="11">
        <f t="shared" si="17"/>
        <v>7.166666666666667</v>
      </c>
      <c r="G24" s="11">
        <f t="shared" si="17"/>
        <v>0.33333333333333331</v>
      </c>
      <c r="H24" s="11">
        <f t="shared" si="17"/>
        <v>1.1666666666666667</v>
      </c>
      <c r="I24" s="11">
        <f t="shared" si="17"/>
        <v>0.33333333333333331</v>
      </c>
      <c r="J24" s="11">
        <f t="shared" si="17"/>
        <v>1.5</v>
      </c>
      <c r="K24" s="11">
        <f t="shared" si="17"/>
        <v>0</v>
      </c>
      <c r="L24" s="11">
        <f t="shared" si="17"/>
        <v>0</v>
      </c>
      <c r="M24" s="11">
        <f t="shared" si="17"/>
        <v>2.6666666666666665</v>
      </c>
    </row>
    <row r="25" spans="1:13" x14ac:dyDescent="0.25">
      <c r="A25" s="9" t="str">
        <f t="shared" si="12"/>
        <v>Robert Davis</v>
      </c>
      <c r="B25" s="10"/>
      <c r="C25" s="11">
        <f t="shared" ref="C25:M25" si="18">IF(ISNUMBER($B8),C8/$B8," ")</f>
        <v>1.1666666666666667</v>
      </c>
      <c r="D25" s="11">
        <f t="shared" si="18"/>
        <v>0</v>
      </c>
      <c r="E25" s="11">
        <f t="shared" si="18"/>
        <v>1.1666666666666667</v>
      </c>
      <c r="F25" s="11">
        <f t="shared" si="18"/>
        <v>4.166666666666667</v>
      </c>
      <c r="G25" s="11">
        <f t="shared" si="18"/>
        <v>1.8333333333333333</v>
      </c>
      <c r="H25" s="11">
        <f t="shared" si="18"/>
        <v>1</v>
      </c>
      <c r="I25" s="11">
        <f t="shared" si="18"/>
        <v>0.33333333333333331</v>
      </c>
      <c r="J25" s="11">
        <f t="shared" si="18"/>
        <v>1.8333333333333333</v>
      </c>
      <c r="K25" s="11">
        <f t="shared" si="18"/>
        <v>0</v>
      </c>
      <c r="L25" s="11">
        <f t="shared" si="18"/>
        <v>0</v>
      </c>
      <c r="M25" s="11">
        <f t="shared" si="18"/>
        <v>3.5</v>
      </c>
    </row>
    <row r="26" spans="1:13" x14ac:dyDescent="0.25">
      <c r="A26" s="9" t="str">
        <f t="shared" si="12"/>
        <v>Brendon Gittins</v>
      </c>
      <c r="B26" s="10"/>
      <c r="C26" s="11">
        <f t="shared" ref="C26:M26" si="19">IF(ISNUMBER($B9),C9/$B9," ")</f>
        <v>1</v>
      </c>
      <c r="D26" s="11">
        <f t="shared" si="19"/>
        <v>0</v>
      </c>
      <c r="E26" s="11">
        <f t="shared" si="19"/>
        <v>1</v>
      </c>
      <c r="F26" s="11">
        <f t="shared" si="19"/>
        <v>0</v>
      </c>
      <c r="G26" s="11">
        <f t="shared" si="19"/>
        <v>2</v>
      </c>
      <c r="H26" s="11">
        <f t="shared" si="19"/>
        <v>1</v>
      </c>
      <c r="I26" s="11">
        <f t="shared" si="19"/>
        <v>0</v>
      </c>
      <c r="J26" s="11">
        <f t="shared" si="19"/>
        <v>2</v>
      </c>
      <c r="K26" s="11">
        <f t="shared" si="19"/>
        <v>0</v>
      </c>
      <c r="L26" s="11">
        <f t="shared" si="19"/>
        <v>0</v>
      </c>
      <c r="M26" s="11">
        <f t="shared" si="19"/>
        <v>3</v>
      </c>
    </row>
    <row r="27" spans="1:13" x14ac:dyDescent="0.25">
      <c r="A27" s="9" t="str">
        <f t="shared" si="12"/>
        <v>Aaron Dunlop</v>
      </c>
      <c r="B27" s="10"/>
      <c r="C27" s="11">
        <f t="shared" ref="C27:M27" si="20">IF(ISNUMBER($B10),C10/$B10," ")</f>
        <v>1.2222222222222223</v>
      </c>
      <c r="D27" s="11">
        <f t="shared" si="20"/>
        <v>0</v>
      </c>
      <c r="E27" s="11">
        <f t="shared" si="20"/>
        <v>0.1111111111111111</v>
      </c>
      <c r="F27" s="11">
        <f t="shared" si="20"/>
        <v>5.333333333333333</v>
      </c>
      <c r="G27" s="11">
        <f t="shared" si="20"/>
        <v>0.44444444444444442</v>
      </c>
      <c r="H27" s="11">
        <f t="shared" si="20"/>
        <v>1</v>
      </c>
      <c r="I27" s="11">
        <f t="shared" si="20"/>
        <v>0.1111111111111111</v>
      </c>
      <c r="J27" s="11">
        <f t="shared" si="20"/>
        <v>1.1111111111111112</v>
      </c>
      <c r="K27" s="11">
        <f t="shared" si="20"/>
        <v>0</v>
      </c>
      <c r="L27" s="11">
        <f t="shared" si="20"/>
        <v>0</v>
      </c>
      <c r="M27" s="11">
        <f t="shared" si="20"/>
        <v>2.5555555555555554</v>
      </c>
    </row>
    <row r="28" spans="1:13" x14ac:dyDescent="0.25">
      <c r="A28" s="9" t="str">
        <f t="shared" si="12"/>
        <v>Trevor Stephenson</v>
      </c>
      <c r="B28" s="10"/>
      <c r="C28" s="11">
        <f t="shared" ref="C28:M28" si="21">IF(ISNUMBER($B11),C11/$B11," ")</f>
        <v>1.3333333333333333</v>
      </c>
      <c r="D28" s="11">
        <f t="shared" si="21"/>
        <v>0</v>
      </c>
      <c r="E28" s="11">
        <f t="shared" si="21"/>
        <v>0.55555555555555558</v>
      </c>
      <c r="F28" s="11">
        <f t="shared" si="21"/>
        <v>5.1111111111111107</v>
      </c>
      <c r="G28" s="11">
        <f t="shared" si="21"/>
        <v>0.44444444444444442</v>
      </c>
      <c r="H28" s="11">
        <f t="shared" si="21"/>
        <v>0.88888888888888884</v>
      </c>
      <c r="I28" s="11">
        <f t="shared" si="21"/>
        <v>0.44444444444444442</v>
      </c>
      <c r="J28" s="11">
        <f t="shared" si="21"/>
        <v>1.2222222222222223</v>
      </c>
      <c r="K28" s="11">
        <f t="shared" si="21"/>
        <v>0</v>
      </c>
      <c r="L28" s="11">
        <f t="shared" si="21"/>
        <v>0</v>
      </c>
      <c r="M28" s="11">
        <f t="shared" si="21"/>
        <v>3.2222222222222223</v>
      </c>
    </row>
    <row r="29" spans="1:13" x14ac:dyDescent="0.25">
      <c r="A29" s="9" t="str">
        <f t="shared" si="12"/>
        <v>Adrian Siu</v>
      </c>
      <c r="B29" s="17"/>
      <c r="C29" s="11">
        <f t="shared" ref="C29:M29" si="22">IF(ISNUMBER($B12),C12/$B12," ")</f>
        <v>0.2857142857142857</v>
      </c>
      <c r="D29" s="11">
        <f t="shared" si="22"/>
        <v>0</v>
      </c>
      <c r="E29" s="11">
        <f t="shared" si="22"/>
        <v>0</v>
      </c>
      <c r="F29" s="11">
        <f t="shared" si="22"/>
        <v>0.7142857142857143</v>
      </c>
      <c r="G29" s="11">
        <f t="shared" si="22"/>
        <v>0.14285714285714285</v>
      </c>
      <c r="H29" s="11">
        <f t="shared" si="22"/>
        <v>0.14285714285714285</v>
      </c>
      <c r="I29" s="11">
        <f t="shared" si="22"/>
        <v>0</v>
      </c>
      <c r="J29" s="11">
        <f t="shared" si="22"/>
        <v>0.42857142857142855</v>
      </c>
      <c r="K29" s="11">
        <f t="shared" si="22"/>
        <v>0</v>
      </c>
      <c r="L29" s="11">
        <f t="shared" si="22"/>
        <v>0</v>
      </c>
      <c r="M29" s="11">
        <f t="shared" si="22"/>
        <v>0.5714285714285714</v>
      </c>
    </row>
    <row r="30" spans="1:13" x14ac:dyDescent="0.25">
      <c r="A30" s="9" t="str">
        <f t="shared" si="12"/>
        <v>James Chan</v>
      </c>
      <c r="B30" s="17"/>
      <c r="C30" s="11">
        <f t="shared" ref="C30:M30" si="23">IF(ISNUMBER($B13),C13/$B13," ")</f>
        <v>2.625</v>
      </c>
      <c r="D30" s="11">
        <f t="shared" si="23"/>
        <v>0</v>
      </c>
      <c r="E30" s="11">
        <f t="shared" si="23"/>
        <v>0.625</v>
      </c>
      <c r="F30" s="11">
        <f t="shared" si="23"/>
        <v>4.5</v>
      </c>
      <c r="G30" s="11">
        <f t="shared" si="23"/>
        <v>0.5</v>
      </c>
      <c r="H30" s="11">
        <f t="shared" si="23"/>
        <v>2.375</v>
      </c>
      <c r="I30" s="11">
        <f t="shared" si="23"/>
        <v>0.25</v>
      </c>
      <c r="J30" s="11">
        <f t="shared" si="23"/>
        <v>1.75</v>
      </c>
      <c r="K30" s="11">
        <f t="shared" si="23"/>
        <v>0</v>
      </c>
      <c r="L30" s="11">
        <f t="shared" si="23"/>
        <v>0</v>
      </c>
      <c r="M30" s="11">
        <f t="shared" si="23"/>
        <v>5.875</v>
      </c>
    </row>
    <row r="31" spans="1:13" x14ac:dyDescent="0.25">
      <c r="A31" s="9" t="str">
        <f t="shared" si="12"/>
        <v>Kenny Sio</v>
      </c>
      <c r="B31" s="17"/>
      <c r="C31" s="11">
        <f t="shared" ref="C31:M32" si="24">IF(ISNUMBER($B14),C14/$B14," ")</f>
        <v>1</v>
      </c>
      <c r="D31" s="11">
        <f t="shared" si="24"/>
        <v>0</v>
      </c>
      <c r="E31" s="11">
        <f t="shared" si="24"/>
        <v>0</v>
      </c>
      <c r="F31" s="11">
        <f t="shared" si="24"/>
        <v>4</v>
      </c>
      <c r="G31" s="11">
        <f t="shared" si="24"/>
        <v>0</v>
      </c>
      <c r="H31" s="11">
        <f t="shared" si="24"/>
        <v>0</v>
      </c>
      <c r="I31" s="11">
        <f t="shared" si="24"/>
        <v>0</v>
      </c>
      <c r="J31" s="11">
        <f t="shared" si="24"/>
        <v>0</v>
      </c>
      <c r="K31" s="11">
        <f t="shared" si="24"/>
        <v>0</v>
      </c>
      <c r="L31" s="11">
        <f t="shared" si="24"/>
        <v>0</v>
      </c>
      <c r="M31" s="11">
        <f t="shared" si="24"/>
        <v>2</v>
      </c>
    </row>
    <row r="32" spans="1:13" x14ac:dyDescent="0.25">
      <c r="A32" s="9" t="str">
        <f t="shared" si="12"/>
        <v>Andy Yeung</v>
      </c>
      <c r="B32" s="17"/>
      <c r="C32" s="11">
        <f t="shared" si="24"/>
        <v>0.16666666666666666</v>
      </c>
      <c r="D32" s="11">
        <f t="shared" si="24"/>
        <v>0.16666666666666666</v>
      </c>
      <c r="E32" s="11">
        <f t="shared" si="24"/>
        <v>0</v>
      </c>
      <c r="F32" s="11">
        <f t="shared" si="24"/>
        <v>0.66666666666666663</v>
      </c>
      <c r="G32" s="11">
        <f t="shared" si="24"/>
        <v>0.5</v>
      </c>
      <c r="H32" s="11">
        <f t="shared" si="24"/>
        <v>0.66666666666666663</v>
      </c>
      <c r="I32" s="11">
        <f t="shared" si="24"/>
        <v>0</v>
      </c>
      <c r="J32" s="11">
        <f t="shared" si="24"/>
        <v>1.3333333333333333</v>
      </c>
      <c r="K32" s="11">
        <f t="shared" si="24"/>
        <v>0.16666666666666666</v>
      </c>
      <c r="L32" s="11">
        <f t="shared" si="24"/>
        <v>0</v>
      </c>
      <c r="M32" s="11">
        <f t="shared" si="24"/>
        <v>0.83333333333333337</v>
      </c>
    </row>
  </sheetData>
  <mergeCells count="3">
    <mergeCell ref="A17:M17"/>
    <mergeCell ref="A18:M18"/>
    <mergeCell ref="A1:P1"/>
  </mergeCells>
  <conditionalFormatting sqref="A3:A15">
    <cfRule type="expression" dxfId="0" priority="1">
      <formula>O3&gt;11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Top 15</vt:lpstr>
      <vt:lpstr>Leaders</vt:lpstr>
      <vt:lpstr>Brick Squad</vt:lpstr>
      <vt:lpstr>Dragons</vt:lpstr>
      <vt:lpstr>Meme Team</vt:lpstr>
      <vt:lpstr>Panthers</vt:lpstr>
      <vt:lpstr>Ring Stingers</vt:lpstr>
      <vt:lpstr>Titans</vt:lpstr>
      <vt:lpstr>Wizards</vt:lpstr>
      <vt:lpstr>Games</vt:lpstr>
    </vt:vector>
  </TitlesOfParts>
  <Company>Australian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Stuart Faunt</dc:creator>
  <cp:lastModifiedBy>FAUNT,Stuart</cp:lastModifiedBy>
  <dcterms:created xsi:type="dcterms:W3CDTF">2017-06-13T01:25:40Z</dcterms:created>
  <dcterms:modified xsi:type="dcterms:W3CDTF">2021-05-12T03:37:48Z</dcterms:modified>
</cp:coreProperties>
</file>