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PL\Div 1 and 2 and 3 Stats\"/>
    </mc:Choice>
  </mc:AlternateContent>
  <xr:revisionPtr revIDLastSave="0" documentId="13_ncr:1_{A782973F-B7FD-4B4E-ADC4-4B58B725D73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op 15" sheetId="3" r:id="rId1"/>
    <sheet name="Leaders" sheetId="12" r:id="rId2"/>
    <sheet name="AKOM" sheetId="2" r:id="rId3"/>
    <sheet name="All4Show" sheetId="14" r:id="rId4"/>
    <sheet name="Baitong Ballers" sheetId="4" r:id="rId5"/>
    <sheet name="Beavers" sheetId="5" r:id="rId6"/>
    <sheet name="Brownies" sheetId="6" r:id="rId7"/>
    <sheet name="Diablos" sheetId="7" r:id="rId8"/>
    <sheet name="Hornets" sheetId="9" r:id="rId9"/>
    <sheet name="Phantoms" sheetId="10" r:id="rId10"/>
    <sheet name="Spartans" sheetId="11" r:id="rId11"/>
    <sheet name="Strays" sheetId="15" r:id="rId12"/>
    <sheet name="Team Rocket" sheetId="16" r:id="rId13"/>
    <sheet name="Games" sheetId="13" state="hidden" r:id="rId14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16" l="1"/>
  <c r="O16" i="16"/>
  <c r="R16" i="16"/>
  <c r="P16" i="16" s="1"/>
  <c r="S16" i="16"/>
  <c r="N15" i="7"/>
  <c r="O15" i="7"/>
  <c r="R15" i="7"/>
  <c r="S15" i="7"/>
  <c r="N16" i="7"/>
  <c r="O16" i="7"/>
  <c r="R16" i="7"/>
  <c r="P16" i="7" s="1"/>
  <c r="S16" i="7"/>
  <c r="P15" i="7" l="1"/>
  <c r="N14" i="15"/>
  <c r="O14" i="15"/>
  <c r="R14" i="15"/>
  <c r="P14" i="15" s="1"/>
  <c r="S14" i="15"/>
  <c r="N12" i="9"/>
  <c r="O12" i="9"/>
  <c r="R12" i="9"/>
  <c r="P12" i="9" s="1"/>
  <c r="S12" i="9"/>
  <c r="N12" i="6" l="1"/>
  <c r="O12" i="6"/>
  <c r="R12" i="6"/>
  <c r="S12" i="6"/>
  <c r="P12" i="6" l="1"/>
  <c r="N15" i="16"/>
  <c r="O15" i="16"/>
  <c r="R15" i="16"/>
  <c r="S15" i="16"/>
  <c r="A31" i="7"/>
  <c r="C31" i="7"/>
  <c r="D31" i="7"/>
  <c r="E31" i="7"/>
  <c r="F31" i="7"/>
  <c r="G31" i="7"/>
  <c r="H31" i="7"/>
  <c r="I31" i="7"/>
  <c r="J31" i="7"/>
  <c r="K31" i="7"/>
  <c r="L31" i="7"/>
  <c r="M31" i="7"/>
  <c r="A32" i="7"/>
  <c r="C32" i="7"/>
  <c r="D32" i="7"/>
  <c r="E32" i="7"/>
  <c r="F32" i="7"/>
  <c r="G32" i="7"/>
  <c r="H32" i="7"/>
  <c r="I32" i="7"/>
  <c r="J32" i="7"/>
  <c r="K32" i="7"/>
  <c r="L32" i="7"/>
  <c r="M32" i="7"/>
  <c r="N14" i="7"/>
  <c r="O14" i="7"/>
  <c r="R14" i="7"/>
  <c r="S14" i="7"/>
  <c r="N12" i="2"/>
  <c r="O12" i="2"/>
  <c r="R12" i="2"/>
  <c r="S12" i="2"/>
  <c r="P12" i="2" l="1"/>
  <c r="P15" i="16"/>
  <c r="P14" i="7"/>
  <c r="N14" i="16"/>
  <c r="O14" i="16"/>
  <c r="R14" i="16"/>
  <c r="S14" i="16"/>
  <c r="N13" i="15"/>
  <c r="O13" i="15"/>
  <c r="R13" i="15"/>
  <c r="S13" i="15"/>
  <c r="N13" i="7"/>
  <c r="O13" i="7"/>
  <c r="R13" i="7"/>
  <c r="S13" i="7"/>
  <c r="P13" i="15" l="1"/>
  <c r="P14" i="16"/>
  <c r="P13" i="7"/>
  <c r="R12" i="14"/>
  <c r="S12" i="14"/>
  <c r="R13" i="14"/>
  <c r="S13" i="14"/>
  <c r="R12" i="4"/>
  <c r="S12" i="4"/>
  <c r="R13" i="4"/>
  <c r="S13" i="4"/>
  <c r="R11" i="6"/>
  <c r="S11" i="6"/>
  <c r="R11" i="15"/>
  <c r="S11" i="15"/>
  <c r="R12" i="15"/>
  <c r="S12" i="15"/>
  <c r="R11" i="16"/>
  <c r="S11" i="16"/>
  <c r="R12" i="16"/>
  <c r="S12" i="16"/>
  <c r="R13" i="16"/>
  <c r="S13" i="16"/>
  <c r="N12" i="16"/>
  <c r="O12" i="16"/>
  <c r="N13" i="16"/>
  <c r="O13" i="16"/>
  <c r="N11" i="15"/>
  <c r="O11" i="15"/>
  <c r="N12" i="15"/>
  <c r="O12" i="15"/>
  <c r="N11" i="6"/>
  <c r="O11" i="6"/>
  <c r="N12" i="4"/>
  <c r="O12" i="4"/>
  <c r="N13" i="4"/>
  <c r="O13" i="4"/>
  <c r="N12" i="14"/>
  <c r="O12" i="14"/>
  <c r="N13" i="14"/>
  <c r="O13" i="14"/>
  <c r="N11" i="2"/>
  <c r="O11" i="2"/>
  <c r="P12" i="16" l="1"/>
  <c r="P11" i="16"/>
  <c r="P11" i="15"/>
  <c r="P13" i="14"/>
  <c r="P13" i="16"/>
  <c r="P12" i="15"/>
  <c r="P11" i="6"/>
  <c r="P13" i="4"/>
  <c r="P12" i="4"/>
  <c r="P12" i="14"/>
  <c r="R16" i="2" l="1"/>
  <c r="S16" i="2"/>
  <c r="R10" i="16" l="1"/>
  <c r="S10" i="16"/>
  <c r="S9" i="16"/>
  <c r="R9" i="16"/>
  <c r="S8" i="16"/>
  <c r="R8" i="16"/>
  <c r="S7" i="16"/>
  <c r="R7" i="16"/>
  <c r="S6" i="16"/>
  <c r="R6" i="16"/>
  <c r="S5" i="16"/>
  <c r="R5" i="16"/>
  <c r="S4" i="16"/>
  <c r="R4" i="16"/>
  <c r="S3" i="16"/>
  <c r="R3" i="16"/>
  <c r="P3" i="16" s="1"/>
  <c r="S10" i="15"/>
  <c r="R10" i="15"/>
  <c r="S9" i="15"/>
  <c r="R9" i="15"/>
  <c r="S8" i="15"/>
  <c r="R8" i="15"/>
  <c r="S7" i="15"/>
  <c r="R7" i="15"/>
  <c r="S6" i="15"/>
  <c r="R6" i="15"/>
  <c r="S5" i="15"/>
  <c r="R5" i="15"/>
  <c r="S4" i="15"/>
  <c r="R4" i="15"/>
  <c r="S3" i="15"/>
  <c r="R3" i="15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S4" i="11"/>
  <c r="R4" i="11"/>
  <c r="S3" i="11"/>
  <c r="R3" i="11"/>
  <c r="S11" i="10"/>
  <c r="R11" i="10"/>
  <c r="S10" i="10"/>
  <c r="R10" i="10"/>
  <c r="S9" i="10"/>
  <c r="R9" i="10"/>
  <c r="S8" i="10"/>
  <c r="R8" i="10"/>
  <c r="S7" i="10"/>
  <c r="R7" i="10"/>
  <c r="S6" i="10"/>
  <c r="R6" i="10"/>
  <c r="S5" i="10"/>
  <c r="R5" i="10"/>
  <c r="S4" i="10"/>
  <c r="R4" i="10"/>
  <c r="S3" i="10"/>
  <c r="R3" i="10"/>
  <c r="S11" i="9"/>
  <c r="R11" i="9"/>
  <c r="S10" i="9"/>
  <c r="R10" i="9"/>
  <c r="S9" i="9"/>
  <c r="R9" i="9"/>
  <c r="S8" i="9"/>
  <c r="R8" i="9"/>
  <c r="S7" i="9"/>
  <c r="R7" i="9"/>
  <c r="S6" i="9"/>
  <c r="R6" i="9"/>
  <c r="S5" i="9"/>
  <c r="R5" i="9"/>
  <c r="S4" i="9"/>
  <c r="R4" i="9"/>
  <c r="S3" i="9"/>
  <c r="R3" i="9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R3" i="7"/>
  <c r="S10" i="6"/>
  <c r="R10" i="6"/>
  <c r="S9" i="6"/>
  <c r="R9" i="6"/>
  <c r="S8" i="6"/>
  <c r="R8" i="6"/>
  <c r="S7" i="6"/>
  <c r="R7" i="6"/>
  <c r="S6" i="6"/>
  <c r="R6" i="6"/>
  <c r="S5" i="6"/>
  <c r="R5" i="6"/>
  <c r="S4" i="6"/>
  <c r="R4" i="6"/>
  <c r="S3" i="6"/>
  <c r="R3" i="6"/>
  <c r="S12" i="5"/>
  <c r="R12" i="5"/>
  <c r="S11" i="5"/>
  <c r="R11" i="5"/>
  <c r="S10" i="5"/>
  <c r="R10" i="5"/>
  <c r="S9" i="5"/>
  <c r="R9" i="5"/>
  <c r="S8" i="5"/>
  <c r="R8" i="5"/>
  <c r="S7" i="5"/>
  <c r="R7" i="5"/>
  <c r="S6" i="5"/>
  <c r="R6" i="5"/>
  <c r="S5" i="5"/>
  <c r="R5" i="5"/>
  <c r="S4" i="5"/>
  <c r="R4" i="5"/>
  <c r="S3" i="5"/>
  <c r="R3" i="5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S4" i="4"/>
  <c r="R4" i="4"/>
  <c r="S3" i="4"/>
  <c r="R3" i="4"/>
  <c r="S11" i="14"/>
  <c r="R11" i="14"/>
  <c r="S10" i="14"/>
  <c r="R10" i="14"/>
  <c r="S9" i="14"/>
  <c r="R9" i="14"/>
  <c r="S8" i="14"/>
  <c r="R8" i="14"/>
  <c r="S7" i="14"/>
  <c r="R7" i="14"/>
  <c r="S6" i="14"/>
  <c r="R6" i="14"/>
  <c r="S5" i="14"/>
  <c r="R5" i="14"/>
  <c r="S4" i="14"/>
  <c r="R4" i="14"/>
  <c r="S3" i="14"/>
  <c r="R3" i="14"/>
  <c r="S4" i="2"/>
  <c r="S5" i="2"/>
  <c r="S6" i="2"/>
  <c r="S7" i="2"/>
  <c r="S8" i="2"/>
  <c r="S9" i="2"/>
  <c r="S10" i="2"/>
  <c r="S11" i="2"/>
  <c r="S13" i="2"/>
  <c r="S14" i="2"/>
  <c r="S15" i="2"/>
  <c r="S3" i="2"/>
  <c r="R4" i="2"/>
  <c r="R5" i="2"/>
  <c r="R6" i="2"/>
  <c r="R7" i="2"/>
  <c r="R8" i="2"/>
  <c r="R9" i="2"/>
  <c r="P9" i="2" s="1"/>
  <c r="R10" i="2"/>
  <c r="R11" i="2"/>
  <c r="R13" i="2"/>
  <c r="R14" i="2"/>
  <c r="R15" i="2"/>
  <c r="R3" i="2"/>
  <c r="A34" i="15"/>
  <c r="C34" i="15"/>
  <c r="D34" i="15"/>
  <c r="E34" i="15"/>
  <c r="F34" i="15"/>
  <c r="G34" i="15"/>
  <c r="H34" i="15"/>
  <c r="I34" i="15"/>
  <c r="J34" i="15"/>
  <c r="K34" i="15"/>
  <c r="L34" i="15"/>
  <c r="M34" i="15"/>
  <c r="A35" i="9"/>
  <c r="C35" i="9"/>
  <c r="D35" i="9"/>
  <c r="E35" i="9"/>
  <c r="F35" i="9"/>
  <c r="G35" i="9"/>
  <c r="H35" i="9"/>
  <c r="I35" i="9"/>
  <c r="J35" i="9"/>
  <c r="K35" i="9"/>
  <c r="L35" i="9"/>
  <c r="M35" i="9"/>
  <c r="A36" i="9"/>
  <c r="C36" i="9"/>
  <c r="D36" i="9"/>
  <c r="E36" i="9"/>
  <c r="F36" i="9"/>
  <c r="G36" i="9"/>
  <c r="H36" i="9"/>
  <c r="I36" i="9"/>
  <c r="J36" i="9"/>
  <c r="K36" i="9"/>
  <c r="L36" i="9"/>
  <c r="M36" i="9"/>
  <c r="A28" i="14"/>
  <c r="C28" i="14"/>
  <c r="D28" i="14"/>
  <c r="E28" i="14"/>
  <c r="F28" i="14"/>
  <c r="G28" i="14"/>
  <c r="H28" i="14"/>
  <c r="I28" i="14"/>
  <c r="J28" i="14"/>
  <c r="K28" i="14"/>
  <c r="L28" i="14"/>
  <c r="M28" i="14"/>
  <c r="A40" i="7"/>
  <c r="C40" i="7"/>
  <c r="D40" i="7"/>
  <c r="E40" i="7"/>
  <c r="F40" i="7"/>
  <c r="G40" i="7"/>
  <c r="H40" i="7"/>
  <c r="I40" i="7"/>
  <c r="J40" i="7"/>
  <c r="K40" i="7"/>
  <c r="L40" i="7"/>
  <c r="M40" i="7"/>
  <c r="A41" i="7"/>
  <c r="C41" i="7"/>
  <c r="D41" i="7"/>
  <c r="E41" i="7"/>
  <c r="F41" i="7"/>
  <c r="G41" i="7"/>
  <c r="H41" i="7"/>
  <c r="I41" i="7"/>
  <c r="J41" i="7"/>
  <c r="K41" i="7"/>
  <c r="L41" i="7"/>
  <c r="M41" i="7"/>
  <c r="A42" i="7"/>
  <c r="C42" i="7"/>
  <c r="D42" i="7"/>
  <c r="E42" i="7"/>
  <c r="F42" i="7"/>
  <c r="G42" i="7"/>
  <c r="H42" i="7"/>
  <c r="I42" i="7"/>
  <c r="J42" i="7"/>
  <c r="K42" i="7"/>
  <c r="L42" i="7"/>
  <c r="M42" i="7"/>
  <c r="A35" i="10"/>
  <c r="C35" i="10"/>
  <c r="D35" i="10"/>
  <c r="E35" i="10"/>
  <c r="F35" i="10"/>
  <c r="G35" i="10"/>
  <c r="H35" i="10"/>
  <c r="I35" i="10"/>
  <c r="J35" i="10"/>
  <c r="K35" i="10"/>
  <c r="L35" i="10"/>
  <c r="M35" i="10"/>
  <c r="A34" i="10"/>
  <c r="C34" i="10"/>
  <c r="D34" i="10"/>
  <c r="E34" i="10"/>
  <c r="F34" i="10"/>
  <c r="G34" i="10"/>
  <c r="H34" i="10"/>
  <c r="I34" i="10"/>
  <c r="J34" i="10"/>
  <c r="K34" i="10"/>
  <c r="L34" i="10"/>
  <c r="M34" i="10"/>
  <c r="A35" i="5"/>
  <c r="C35" i="5"/>
  <c r="D35" i="5"/>
  <c r="E35" i="5"/>
  <c r="F35" i="5"/>
  <c r="G35" i="5"/>
  <c r="H35" i="5"/>
  <c r="I35" i="5"/>
  <c r="J35" i="5"/>
  <c r="K35" i="5"/>
  <c r="L35" i="5"/>
  <c r="M35" i="5"/>
  <c r="A36" i="5"/>
  <c r="C36" i="5"/>
  <c r="D36" i="5"/>
  <c r="E36" i="5"/>
  <c r="F36" i="5"/>
  <c r="G36" i="5"/>
  <c r="H36" i="5"/>
  <c r="I36" i="5"/>
  <c r="J36" i="5"/>
  <c r="K36" i="5"/>
  <c r="L36" i="5"/>
  <c r="M36" i="5"/>
  <c r="A37" i="11"/>
  <c r="C37" i="11"/>
  <c r="D37" i="11"/>
  <c r="E37" i="11"/>
  <c r="F37" i="11"/>
  <c r="G37" i="11"/>
  <c r="H37" i="11"/>
  <c r="I37" i="11"/>
  <c r="J37" i="11"/>
  <c r="K37" i="11"/>
  <c r="L37" i="11"/>
  <c r="M37" i="11"/>
  <c r="A38" i="11"/>
  <c r="C38" i="11"/>
  <c r="D38" i="11"/>
  <c r="E38" i="11"/>
  <c r="F38" i="11"/>
  <c r="G38" i="11"/>
  <c r="H38" i="11"/>
  <c r="I38" i="11"/>
  <c r="J38" i="11"/>
  <c r="K38" i="11"/>
  <c r="L38" i="11"/>
  <c r="M38" i="11"/>
  <c r="N12" i="5"/>
  <c r="O12" i="5"/>
  <c r="M32" i="16"/>
  <c r="L32" i="16"/>
  <c r="K32" i="16"/>
  <c r="J32" i="16"/>
  <c r="I32" i="16"/>
  <c r="H32" i="16"/>
  <c r="G32" i="16"/>
  <c r="F32" i="16"/>
  <c r="E32" i="16"/>
  <c r="D32" i="16"/>
  <c r="C32" i="16"/>
  <c r="A32" i="16"/>
  <c r="M31" i="16"/>
  <c r="L31" i="16"/>
  <c r="K31" i="16"/>
  <c r="J31" i="16"/>
  <c r="I31" i="16"/>
  <c r="H31" i="16"/>
  <c r="G31" i="16"/>
  <c r="F31" i="16"/>
  <c r="E31" i="16"/>
  <c r="D31" i="16"/>
  <c r="C31" i="16"/>
  <c r="A31" i="16"/>
  <c r="M30" i="16"/>
  <c r="L30" i="16"/>
  <c r="K30" i="16"/>
  <c r="J30" i="16"/>
  <c r="I30" i="16"/>
  <c r="H30" i="16"/>
  <c r="G30" i="16"/>
  <c r="F30" i="16"/>
  <c r="E30" i="16"/>
  <c r="D30" i="16"/>
  <c r="C30" i="16"/>
  <c r="A30" i="16"/>
  <c r="M29" i="16"/>
  <c r="L29" i="16"/>
  <c r="K29" i="16"/>
  <c r="J29" i="16"/>
  <c r="I29" i="16"/>
  <c r="H29" i="16"/>
  <c r="G29" i="16"/>
  <c r="F29" i="16"/>
  <c r="E29" i="16"/>
  <c r="D29" i="16"/>
  <c r="C29" i="16"/>
  <c r="A29" i="16"/>
  <c r="M28" i="16"/>
  <c r="L28" i="16"/>
  <c r="K28" i="16"/>
  <c r="J28" i="16"/>
  <c r="I28" i="16"/>
  <c r="H28" i="16"/>
  <c r="G28" i="16"/>
  <c r="F28" i="16"/>
  <c r="E28" i="16"/>
  <c r="D28" i="16"/>
  <c r="C28" i="16"/>
  <c r="A28" i="16"/>
  <c r="M27" i="16"/>
  <c r="L27" i="16"/>
  <c r="K27" i="16"/>
  <c r="J27" i="16"/>
  <c r="I27" i="16"/>
  <c r="H27" i="16"/>
  <c r="G27" i="16"/>
  <c r="F27" i="16"/>
  <c r="E27" i="16"/>
  <c r="D27" i="16"/>
  <c r="C27" i="16"/>
  <c r="A27" i="16"/>
  <c r="M26" i="16"/>
  <c r="L26" i="16"/>
  <c r="K26" i="16"/>
  <c r="J26" i="16"/>
  <c r="I26" i="16"/>
  <c r="H26" i="16"/>
  <c r="G26" i="16"/>
  <c r="F26" i="16"/>
  <c r="E26" i="16"/>
  <c r="D26" i="16"/>
  <c r="C26" i="16"/>
  <c r="A26" i="16"/>
  <c r="M25" i="16"/>
  <c r="L25" i="16"/>
  <c r="K25" i="16"/>
  <c r="J25" i="16"/>
  <c r="I25" i="16"/>
  <c r="H25" i="16"/>
  <c r="G25" i="16"/>
  <c r="F25" i="16"/>
  <c r="E25" i="16"/>
  <c r="D25" i="16"/>
  <c r="C25" i="16"/>
  <c r="A25" i="16"/>
  <c r="M24" i="16"/>
  <c r="L24" i="16"/>
  <c r="K24" i="16"/>
  <c r="J24" i="16"/>
  <c r="I24" i="16"/>
  <c r="H24" i="16"/>
  <c r="G24" i="16"/>
  <c r="F24" i="16"/>
  <c r="E24" i="16"/>
  <c r="D24" i="16"/>
  <c r="C24" i="16"/>
  <c r="A24" i="16"/>
  <c r="M23" i="16"/>
  <c r="L23" i="16"/>
  <c r="K23" i="16"/>
  <c r="J23" i="16"/>
  <c r="I23" i="16"/>
  <c r="H23" i="16"/>
  <c r="G23" i="16"/>
  <c r="F23" i="16"/>
  <c r="E23" i="16"/>
  <c r="D23" i="16"/>
  <c r="C23" i="16"/>
  <c r="A23" i="16"/>
  <c r="M22" i="16"/>
  <c r="L22" i="16"/>
  <c r="K22" i="16"/>
  <c r="J22" i="16"/>
  <c r="I22" i="16"/>
  <c r="H22" i="16"/>
  <c r="G22" i="16"/>
  <c r="F22" i="16"/>
  <c r="E22" i="16"/>
  <c r="D22" i="16"/>
  <c r="C22" i="16"/>
  <c r="A22" i="16"/>
  <c r="M21" i="16"/>
  <c r="L21" i="16"/>
  <c r="K21" i="16"/>
  <c r="J21" i="16"/>
  <c r="I21" i="16"/>
  <c r="H21" i="16"/>
  <c r="G21" i="16"/>
  <c r="F21" i="16"/>
  <c r="E21" i="16"/>
  <c r="D21" i="16"/>
  <c r="C21" i="16"/>
  <c r="A21" i="16"/>
  <c r="O11" i="16"/>
  <c r="N11" i="16"/>
  <c r="O10" i="16"/>
  <c r="N10" i="16"/>
  <c r="O9" i="16"/>
  <c r="N9" i="16"/>
  <c r="O8" i="16"/>
  <c r="N8" i="16"/>
  <c r="O7" i="16"/>
  <c r="N7" i="16"/>
  <c r="O6" i="16"/>
  <c r="N6" i="16"/>
  <c r="O5" i="16"/>
  <c r="N5" i="16"/>
  <c r="O4" i="16"/>
  <c r="N4" i="16"/>
  <c r="O3" i="16"/>
  <c r="N3" i="16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M22" i="15"/>
  <c r="L22" i="15"/>
  <c r="K22" i="15"/>
  <c r="J22" i="15"/>
  <c r="I22" i="15"/>
  <c r="H22" i="15"/>
  <c r="G22" i="15"/>
  <c r="F22" i="15"/>
  <c r="E22" i="15"/>
  <c r="D22" i="15"/>
  <c r="C22" i="15"/>
  <c r="A22" i="15"/>
  <c r="M21" i="15"/>
  <c r="L21" i="15"/>
  <c r="K21" i="15"/>
  <c r="J21" i="15"/>
  <c r="I21" i="15"/>
  <c r="H21" i="15"/>
  <c r="G21" i="15"/>
  <c r="F21" i="15"/>
  <c r="E21" i="15"/>
  <c r="D21" i="15"/>
  <c r="C21" i="15"/>
  <c r="A2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O3" i="15"/>
  <c r="N3" i="15"/>
  <c r="N12" i="11"/>
  <c r="O12" i="11"/>
  <c r="N11" i="10"/>
  <c r="O11" i="10"/>
  <c r="N11" i="9"/>
  <c r="O11" i="9"/>
  <c r="M27" i="14"/>
  <c r="L27" i="14"/>
  <c r="K27" i="14"/>
  <c r="J27" i="14"/>
  <c r="I27" i="14"/>
  <c r="H27" i="14"/>
  <c r="G27" i="14"/>
  <c r="F27" i="14"/>
  <c r="E27" i="14"/>
  <c r="D27" i="14"/>
  <c r="C27" i="14"/>
  <c r="A27" i="14"/>
  <c r="M26" i="14"/>
  <c r="L26" i="14"/>
  <c r="K26" i="14"/>
  <c r="J26" i="14"/>
  <c r="I26" i="14"/>
  <c r="H26" i="14"/>
  <c r="G26" i="14"/>
  <c r="F26" i="14"/>
  <c r="E26" i="14"/>
  <c r="D26" i="14"/>
  <c r="C26" i="14"/>
  <c r="A26" i="14"/>
  <c r="M25" i="14"/>
  <c r="L25" i="14"/>
  <c r="K25" i="14"/>
  <c r="J25" i="14"/>
  <c r="I25" i="14"/>
  <c r="H25" i="14"/>
  <c r="G25" i="14"/>
  <c r="F25" i="14"/>
  <c r="E25" i="14"/>
  <c r="D25" i="14"/>
  <c r="C25" i="14"/>
  <c r="A25" i="14"/>
  <c r="M24" i="14"/>
  <c r="L24" i="14"/>
  <c r="K24" i="14"/>
  <c r="J24" i="14"/>
  <c r="I24" i="14"/>
  <c r="H24" i="14"/>
  <c r="G24" i="14"/>
  <c r="F24" i="14"/>
  <c r="E24" i="14"/>
  <c r="D24" i="14"/>
  <c r="C24" i="14"/>
  <c r="A24" i="14"/>
  <c r="M23" i="14"/>
  <c r="L23" i="14"/>
  <c r="K23" i="14"/>
  <c r="J23" i="14"/>
  <c r="I23" i="14"/>
  <c r="H23" i="14"/>
  <c r="G23" i="14"/>
  <c r="F23" i="14"/>
  <c r="E23" i="14"/>
  <c r="D23" i="14"/>
  <c r="C23" i="14"/>
  <c r="A23" i="14"/>
  <c r="M22" i="14"/>
  <c r="L22" i="14"/>
  <c r="K22" i="14"/>
  <c r="J22" i="14"/>
  <c r="I22" i="14"/>
  <c r="H22" i="14"/>
  <c r="G22" i="14"/>
  <c r="F22" i="14"/>
  <c r="E22" i="14"/>
  <c r="D22" i="14"/>
  <c r="C22" i="14"/>
  <c r="A22" i="14"/>
  <c r="M21" i="14"/>
  <c r="L21" i="14"/>
  <c r="K21" i="14"/>
  <c r="J21" i="14"/>
  <c r="I21" i="14"/>
  <c r="H21" i="14"/>
  <c r="G21" i="14"/>
  <c r="F21" i="14"/>
  <c r="E21" i="14"/>
  <c r="D21" i="14"/>
  <c r="C21" i="14"/>
  <c r="A21" i="14"/>
  <c r="M20" i="14"/>
  <c r="L20" i="14"/>
  <c r="K20" i="14"/>
  <c r="J20" i="14"/>
  <c r="I20" i="14"/>
  <c r="H20" i="14"/>
  <c r="G20" i="14"/>
  <c r="F20" i="14"/>
  <c r="E20" i="14"/>
  <c r="D20" i="14"/>
  <c r="C20" i="14"/>
  <c r="A20" i="14"/>
  <c r="M19" i="14"/>
  <c r="L19" i="14"/>
  <c r="K19" i="14"/>
  <c r="J19" i="14"/>
  <c r="I19" i="14"/>
  <c r="H19" i="14"/>
  <c r="G19" i="14"/>
  <c r="F19" i="14"/>
  <c r="E19" i="14"/>
  <c r="D19" i="14"/>
  <c r="C19" i="14"/>
  <c r="A19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O3" i="14"/>
  <c r="N3" i="14"/>
  <c r="N4" i="11"/>
  <c r="O4" i="11"/>
  <c r="N5" i="11"/>
  <c r="O5" i="11"/>
  <c r="N6" i="11"/>
  <c r="O6" i="11"/>
  <c r="N7" i="11"/>
  <c r="O7" i="11"/>
  <c r="N8" i="11"/>
  <c r="O8" i="11"/>
  <c r="N9" i="11"/>
  <c r="O9" i="11"/>
  <c r="N10" i="11"/>
  <c r="O10" i="11"/>
  <c r="N11" i="11"/>
  <c r="O11" i="11"/>
  <c r="O3" i="11"/>
  <c r="N3" i="11"/>
  <c r="N4" i="10"/>
  <c r="O4" i="10"/>
  <c r="N5" i="10"/>
  <c r="O5" i="10"/>
  <c r="N6" i="10"/>
  <c r="O6" i="10"/>
  <c r="N7" i="10"/>
  <c r="O7" i="10"/>
  <c r="N8" i="10"/>
  <c r="O8" i="10"/>
  <c r="N9" i="10"/>
  <c r="O9" i="10"/>
  <c r="N10" i="10"/>
  <c r="O10" i="10"/>
  <c r="O3" i="10"/>
  <c r="N3" i="10"/>
  <c r="N4" i="9"/>
  <c r="O4" i="9"/>
  <c r="N5" i="9"/>
  <c r="O5" i="9"/>
  <c r="N6" i="9"/>
  <c r="O6" i="9"/>
  <c r="N7" i="9"/>
  <c r="O7" i="9"/>
  <c r="N8" i="9"/>
  <c r="O8" i="9"/>
  <c r="N9" i="9"/>
  <c r="O9" i="9"/>
  <c r="N10" i="9"/>
  <c r="O10" i="9"/>
  <c r="O3" i="9"/>
  <c r="N3" i="9"/>
  <c r="N4" i="7"/>
  <c r="O4" i="7"/>
  <c r="N5" i="7"/>
  <c r="O5" i="7"/>
  <c r="N6" i="7"/>
  <c r="O6" i="7"/>
  <c r="N7" i="7"/>
  <c r="O7" i="7"/>
  <c r="N8" i="7"/>
  <c r="O8" i="7"/>
  <c r="N9" i="7"/>
  <c r="O9" i="7"/>
  <c r="N10" i="7"/>
  <c r="O10" i="7"/>
  <c r="N11" i="7"/>
  <c r="O11" i="7"/>
  <c r="N12" i="7"/>
  <c r="O12" i="7"/>
  <c r="O3" i="7"/>
  <c r="N3" i="7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O3" i="6"/>
  <c r="N3" i="6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O3" i="5"/>
  <c r="N3" i="5"/>
  <c r="N4" i="4"/>
  <c r="O4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O3" i="4"/>
  <c r="N3" i="4"/>
  <c r="O10" i="2"/>
  <c r="O9" i="2"/>
  <c r="O8" i="2"/>
  <c r="O7" i="2"/>
  <c r="O6" i="2"/>
  <c r="O5" i="2"/>
  <c r="O4" i="2"/>
  <c r="O3" i="2"/>
  <c r="N10" i="2"/>
  <c r="N9" i="2"/>
  <c r="N8" i="2"/>
  <c r="N7" i="2"/>
  <c r="N6" i="2"/>
  <c r="N5" i="2"/>
  <c r="N4" i="2"/>
  <c r="N3" i="2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A30" i="6"/>
  <c r="C30" i="6"/>
  <c r="D30" i="6"/>
  <c r="E30" i="6"/>
  <c r="F30" i="6"/>
  <c r="G30" i="6"/>
  <c r="H30" i="6"/>
  <c r="I30" i="6"/>
  <c r="J30" i="6"/>
  <c r="K30" i="6"/>
  <c r="L30" i="6"/>
  <c r="M30" i="6"/>
  <c r="A31" i="6"/>
  <c r="C31" i="6"/>
  <c r="D31" i="6"/>
  <c r="E31" i="6"/>
  <c r="F31" i="6"/>
  <c r="G31" i="6"/>
  <c r="H31" i="6"/>
  <c r="I31" i="6"/>
  <c r="J31" i="6"/>
  <c r="K31" i="6"/>
  <c r="L31" i="6"/>
  <c r="M31" i="6"/>
  <c r="A32" i="6"/>
  <c r="C32" i="6"/>
  <c r="D32" i="6"/>
  <c r="E32" i="6"/>
  <c r="F32" i="6"/>
  <c r="G32" i="6"/>
  <c r="H32" i="6"/>
  <c r="I32" i="6"/>
  <c r="J32" i="6"/>
  <c r="K32" i="6"/>
  <c r="L32" i="6"/>
  <c r="M32" i="6"/>
  <c r="A33" i="6"/>
  <c r="C33" i="6"/>
  <c r="D33" i="6"/>
  <c r="E33" i="6"/>
  <c r="F33" i="6"/>
  <c r="G33" i="6"/>
  <c r="H33" i="6"/>
  <c r="I33" i="6"/>
  <c r="J33" i="6"/>
  <c r="K33" i="6"/>
  <c r="L33" i="6"/>
  <c r="M33" i="6"/>
  <c r="A34" i="6"/>
  <c r="C34" i="6"/>
  <c r="D34" i="6"/>
  <c r="E34" i="6"/>
  <c r="F34" i="6"/>
  <c r="G34" i="6"/>
  <c r="H34" i="6"/>
  <c r="I34" i="6"/>
  <c r="J34" i="6"/>
  <c r="K34" i="6"/>
  <c r="L34" i="6"/>
  <c r="M34" i="6"/>
  <c r="A35" i="6"/>
  <c r="C35" i="6"/>
  <c r="D35" i="6"/>
  <c r="E35" i="6"/>
  <c r="F35" i="6"/>
  <c r="G35" i="6"/>
  <c r="H35" i="6"/>
  <c r="I35" i="6"/>
  <c r="J35" i="6"/>
  <c r="K35" i="6"/>
  <c r="L35" i="6"/>
  <c r="M35" i="6"/>
  <c r="A36" i="6"/>
  <c r="C36" i="6"/>
  <c r="D36" i="6"/>
  <c r="E36" i="6"/>
  <c r="F36" i="6"/>
  <c r="G36" i="6"/>
  <c r="H36" i="6"/>
  <c r="I36" i="6"/>
  <c r="J36" i="6"/>
  <c r="K36" i="6"/>
  <c r="L36" i="6"/>
  <c r="M36" i="6"/>
  <c r="A37" i="6"/>
  <c r="C37" i="6"/>
  <c r="D37" i="6"/>
  <c r="E37" i="6"/>
  <c r="F37" i="6"/>
  <c r="G37" i="6"/>
  <c r="H37" i="6"/>
  <c r="I37" i="6"/>
  <c r="J37" i="6"/>
  <c r="K37" i="6"/>
  <c r="L37" i="6"/>
  <c r="M37" i="6"/>
  <c r="A38" i="6"/>
  <c r="C38" i="6"/>
  <c r="D38" i="6"/>
  <c r="E38" i="6"/>
  <c r="F38" i="6"/>
  <c r="G38" i="6"/>
  <c r="H38" i="6"/>
  <c r="I38" i="6"/>
  <c r="J38" i="6"/>
  <c r="K38" i="6"/>
  <c r="L38" i="6"/>
  <c r="M38" i="6"/>
  <c r="A39" i="6"/>
  <c r="C39" i="6"/>
  <c r="D39" i="6"/>
  <c r="E39" i="6"/>
  <c r="F39" i="6"/>
  <c r="G39" i="6"/>
  <c r="H39" i="6"/>
  <c r="I39" i="6"/>
  <c r="J39" i="6"/>
  <c r="K39" i="6"/>
  <c r="L39" i="6"/>
  <c r="M39" i="6"/>
  <c r="A40" i="6"/>
  <c r="C40" i="6"/>
  <c r="D40" i="6"/>
  <c r="E40" i="6"/>
  <c r="F40" i="6"/>
  <c r="G40" i="6"/>
  <c r="H40" i="6"/>
  <c r="I40" i="6"/>
  <c r="J40" i="6"/>
  <c r="K40" i="6"/>
  <c r="L40" i="6"/>
  <c r="M40" i="6"/>
  <c r="A41" i="6"/>
  <c r="C41" i="6"/>
  <c r="D41" i="6"/>
  <c r="E41" i="6"/>
  <c r="F41" i="6"/>
  <c r="G41" i="6"/>
  <c r="H41" i="6"/>
  <c r="I41" i="6"/>
  <c r="J41" i="6"/>
  <c r="K41" i="6"/>
  <c r="L41" i="6"/>
  <c r="M41" i="6"/>
  <c r="M36" i="11"/>
  <c r="L36" i="11"/>
  <c r="K36" i="11"/>
  <c r="J36" i="11"/>
  <c r="I36" i="11"/>
  <c r="H36" i="11"/>
  <c r="G36" i="11"/>
  <c r="F36" i="11"/>
  <c r="E36" i="11"/>
  <c r="D36" i="11"/>
  <c r="C36" i="11"/>
  <c r="A36" i="11"/>
  <c r="M35" i="11"/>
  <c r="L35" i="11"/>
  <c r="K35" i="11"/>
  <c r="J35" i="11"/>
  <c r="I35" i="11"/>
  <c r="H35" i="11"/>
  <c r="G35" i="11"/>
  <c r="F35" i="11"/>
  <c r="E35" i="11"/>
  <c r="D35" i="11"/>
  <c r="C35" i="11"/>
  <c r="A35" i="11"/>
  <c r="M34" i="11"/>
  <c r="L34" i="11"/>
  <c r="K34" i="11"/>
  <c r="J34" i="11"/>
  <c r="I34" i="11"/>
  <c r="H34" i="11"/>
  <c r="G34" i="11"/>
  <c r="F34" i="11"/>
  <c r="E34" i="11"/>
  <c r="D34" i="11"/>
  <c r="C34" i="11"/>
  <c r="A34" i="11"/>
  <c r="M33" i="11"/>
  <c r="L33" i="11"/>
  <c r="K33" i="11"/>
  <c r="J33" i="11"/>
  <c r="I33" i="11"/>
  <c r="H33" i="11"/>
  <c r="G33" i="11"/>
  <c r="F33" i="11"/>
  <c r="E33" i="11"/>
  <c r="D33" i="11"/>
  <c r="C33" i="11"/>
  <c r="A33" i="11"/>
  <c r="M32" i="11"/>
  <c r="L32" i="11"/>
  <c r="K32" i="11"/>
  <c r="J32" i="11"/>
  <c r="I32" i="11"/>
  <c r="H32" i="11"/>
  <c r="G32" i="11"/>
  <c r="F32" i="11"/>
  <c r="E32" i="11"/>
  <c r="D32" i="11"/>
  <c r="C32" i="11"/>
  <c r="A32" i="11"/>
  <c r="M31" i="11"/>
  <c r="L31" i="11"/>
  <c r="K31" i="11"/>
  <c r="J31" i="11"/>
  <c r="I31" i="11"/>
  <c r="H31" i="11"/>
  <c r="G31" i="11"/>
  <c r="F31" i="11"/>
  <c r="E31" i="11"/>
  <c r="D31" i="11"/>
  <c r="C31" i="11"/>
  <c r="A31" i="11"/>
  <c r="M30" i="11"/>
  <c r="L30" i="11"/>
  <c r="K30" i="11"/>
  <c r="J30" i="11"/>
  <c r="I30" i="11"/>
  <c r="H30" i="11"/>
  <c r="G30" i="11"/>
  <c r="F30" i="11"/>
  <c r="E30" i="11"/>
  <c r="D30" i="11"/>
  <c r="C30" i="11"/>
  <c r="A30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M28" i="11"/>
  <c r="L28" i="11"/>
  <c r="K28" i="11"/>
  <c r="J28" i="11"/>
  <c r="I28" i="11"/>
  <c r="H28" i="11"/>
  <c r="G28" i="11"/>
  <c r="F28" i="11"/>
  <c r="E28" i="11"/>
  <c r="D28" i="11"/>
  <c r="C28" i="11"/>
  <c r="A28" i="11"/>
  <c r="M27" i="11"/>
  <c r="L27" i="11"/>
  <c r="K27" i="11"/>
  <c r="J27" i="11"/>
  <c r="I27" i="11"/>
  <c r="H27" i="11"/>
  <c r="G27" i="11"/>
  <c r="F27" i="11"/>
  <c r="E27" i="11"/>
  <c r="D27" i="11"/>
  <c r="C27" i="11"/>
  <c r="A27" i="11"/>
  <c r="M26" i="11"/>
  <c r="L26" i="11"/>
  <c r="K26" i="11"/>
  <c r="J26" i="11"/>
  <c r="I26" i="11"/>
  <c r="H26" i="11"/>
  <c r="G26" i="11"/>
  <c r="F26" i="11"/>
  <c r="E26" i="11"/>
  <c r="D26" i="11"/>
  <c r="C26" i="11"/>
  <c r="A26" i="11"/>
  <c r="M25" i="11"/>
  <c r="L25" i="11"/>
  <c r="K25" i="11"/>
  <c r="J25" i="11"/>
  <c r="I25" i="11"/>
  <c r="H25" i="11"/>
  <c r="G25" i="11"/>
  <c r="F25" i="11"/>
  <c r="E25" i="11"/>
  <c r="D25" i="11"/>
  <c r="C25" i="11"/>
  <c r="A25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M33" i="10"/>
  <c r="L33" i="10"/>
  <c r="K33" i="10"/>
  <c r="J33" i="10"/>
  <c r="I33" i="10"/>
  <c r="H33" i="10"/>
  <c r="G33" i="10"/>
  <c r="F33" i="10"/>
  <c r="E33" i="10"/>
  <c r="D33" i="10"/>
  <c r="C33" i="10"/>
  <c r="A33" i="10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A25" i="10"/>
  <c r="M24" i="10"/>
  <c r="L24" i="10"/>
  <c r="K24" i="10"/>
  <c r="J24" i="10"/>
  <c r="I24" i="10"/>
  <c r="H24" i="10"/>
  <c r="G24" i="10"/>
  <c r="F24" i="10"/>
  <c r="E24" i="10"/>
  <c r="D24" i="10"/>
  <c r="C24" i="10"/>
  <c r="A24" i="10"/>
  <c r="M23" i="10"/>
  <c r="L23" i="10"/>
  <c r="K23" i="10"/>
  <c r="J23" i="10"/>
  <c r="I23" i="10"/>
  <c r="H23" i="10"/>
  <c r="G23" i="10"/>
  <c r="F23" i="10"/>
  <c r="E23" i="10"/>
  <c r="D23" i="10"/>
  <c r="C23" i="10"/>
  <c r="A23" i="10"/>
  <c r="M22" i="10"/>
  <c r="L22" i="10"/>
  <c r="K22" i="10"/>
  <c r="J22" i="10"/>
  <c r="I22" i="10"/>
  <c r="H22" i="10"/>
  <c r="G22" i="10"/>
  <c r="F22" i="10"/>
  <c r="E22" i="10"/>
  <c r="D22" i="10"/>
  <c r="C22" i="10"/>
  <c r="A22" i="10"/>
  <c r="M21" i="10"/>
  <c r="L21" i="10"/>
  <c r="K21" i="10"/>
  <c r="J21" i="10"/>
  <c r="I21" i="10"/>
  <c r="H21" i="10"/>
  <c r="G21" i="10"/>
  <c r="F21" i="10"/>
  <c r="E21" i="10"/>
  <c r="D21" i="10"/>
  <c r="C21" i="10"/>
  <c r="A21" i="10"/>
  <c r="M34" i="9"/>
  <c r="L34" i="9"/>
  <c r="K34" i="9"/>
  <c r="J34" i="9"/>
  <c r="I34" i="9"/>
  <c r="H34" i="9"/>
  <c r="G34" i="9"/>
  <c r="F34" i="9"/>
  <c r="E34" i="9"/>
  <c r="D34" i="9"/>
  <c r="C34" i="9"/>
  <c r="A34" i="9"/>
  <c r="M33" i="9"/>
  <c r="L33" i="9"/>
  <c r="K33" i="9"/>
  <c r="J33" i="9"/>
  <c r="I33" i="9"/>
  <c r="H33" i="9"/>
  <c r="G33" i="9"/>
  <c r="F33" i="9"/>
  <c r="E33" i="9"/>
  <c r="D33" i="9"/>
  <c r="C33" i="9"/>
  <c r="A33" i="9"/>
  <c r="M32" i="9"/>
  <c r="L32" i="9"/>
  <c r="K32" i="9"/>
  <c r="J32" i="9"/>
  <c r="I32" i="9"/>
  <c r="H32" i="9"/>
  <c r="G32" i="9"/>
  <c r="F32" i="9"/>
  <c r="E32" i="9"/>
  <c r="D32" i="9"/>
  <c r="C32" i="9"/>
  <c r="A32" i="9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C31" i="2"/>
  <c r="D31" i="2"/>
  <c r="E31" i="2"/>
  <c r="F31" i="2"/>
  <c r="G31" i="2"/>
  <c r="H31" i="2"/>
  <c r="I31" i="2"/>
  <c r="J31" i="2"/>
  <c r="K31" i="2"/>
  <c r="L31" i="2"/>
  <c r="M31" i="2"/>
  <c r="C32" i="2"/>
  <c r="D32" i="2"/>
  <c r="E32" i="2"/>
  <c r="F32" i="2"/>
  <c r="G32" i="2"/>
  <c r="H32" i="2"/>
  <c r="I32" i="2"/>
  <c r="J32" i="2"/>
  <c r="K32" i="2"/>
  <c r="L32" i="2"/>
  <c r="M32" i="2"/>
  <c r="C33" i="2"/>
  <c r="D33" i="2"/>
  <c r="E33" i="2"/>
  <c r="F33" i="2"/>
  <c r="G33" i="2"/>
  <c r="H33" i="2"/>
  <c r="I33" i="2"/>
  <c r="J33" i="2"/>
  <c r="K33" i="2"/>
  <c r="L33" i="2"/>
  <c r="M33" i="2"/>
  <c r="C34" i="2"/>
  <c r="D34" i="2"/>
  <c r="E34" i="2"/>
  <c r="F34" i="2"/>
  <c r="G34" i="2"/>
  <c r="H34" i="2"/>
  <c r="I34" i="2"/>
  <c r="J34" i="2"/>
  <c r="K34" i="2"/>
  <c r="L34" i="2"/>
  <c r="M34" i="2"/>
  <c r="C27" i="4"/>
  <c r="D27" i="4"/>
  <c r="E27" i="4"/>
  <c r="F27" i="4"/>
  <c r="G27" i="4"/>
  <c r="H27" i="4"/>
  <c r="I27" i="4"/>
  <c r="J27" i="4"/>
  <c r="K27" i="4"/>
  <c r="L27" i="4"/>
  <c r="M27" i="4"/>
  <c r="C28" i="4"/>
  <c r="D28" i="4"/>
  <c r="E28" i="4"/>
  <c r="F28" i="4"/>
  <c r="G28" i="4"/>
  <c r="H28" i="4"/>
  <c r="I28" i="4"/>
  <c r="J28" i="4"/>
  <c r="K28" i="4"/>
  <c r="L28" i="4"/>
  <c r="M28" i="4"/>
  <c r="C29" i="4"/>
  <c r="D29" i="4"/>
  <c r="E29" i="4"/>
  <c r="F29" i="4"/>
  <c r="G29" i="4"/>
  <c r="H29" i="4"/>
  <c r="I29" i="4"/>
  <c r="J29" i="4"/>
  <c r="K29" i="4"/>
  <c r="L29" i="4"/>
  <c r="M29" i="4"/>
  <c r="C31" i="5"/>
  <c r="D31" i="5"/>
  <c r="E31" i="5"/>
  <c r="F31" i="5"/>
  <c r="G31" i="5"/>
  <c r="H31" i="5"/>
  <c r="I31" i="5"/>
  <c r="J31" i="5"/>
  <c r="K31" i="5"/>
  <c r="L31" i="5"/>
  <c r="M31" i="5"/>
  <c r="C32" i="5"/>
  <c r="D32" i="5"/>
  <c r="E32" i="5"/>
  <c r="F32" i="5"/>
  <c r="G32" i="5"/>
  <c r="H32" i="5"/>
  <c r="I32" i="5"/>
  <c r="J32" i="5"/>
  <c r="K32" i="5"/>
  <c r="L32" i="5"/>
  <c r="M32" i="5"/>
  <c r="C33" i="5"/>
  <c r="D33" i="5"/>
  <c r="E33" i="5"/>
  <c r="F33" i="5"/>
  <c r="G33" i="5"/>
  <c r="H33" i="5"/>
  <c r="I33" i="5"/>
  <c r="J33" i="5"/>
  <c r="K33" i="5"/>
  <c r="L33" i="5"/>
  <c r="M33" i="5"/>
  <c r="C34" i="5"/>
  <c r="D34" i="5"/>
  <c r="E34" i="5"/>
  <c r="F34" i="5"/>
  <c r="G34" i="5"/>
  <c r="H34" i="5"/>
  <c r="I34" i="5"/>
  <c r="J34" i="5"/>
  <c r="K34" i="5"/>
  <c r="L34" i="5"/>
  <c r="M34" i="5"/>
  <c r="M24" i="6"/>
  <c r="L24" i="6"/>
  <c r="K24" i="6"/>
  <c r="J24" i="6"/>
  <c r="I24" i="6"/>
  <c r="H24" i="6"/>
  <c r="G24" i="6"/>
  <c r="F24" i="6"/>
  <c r="E24" i="6"/>
  <c r="D24" i="6"/>
  <c r="C24" i="6"/>
  <c r="A24" i="6"/>
  <c r="A34" i="5"/>
  <c r="A33" i="5"/>
  <c r="A32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A29" i="4"/>
  <c r="A28" i="4"/>
  <c r="A27" i="4"/>
  <c r="M26" i="4"/>
  <c r="L26" i="4"/>
  <c r="K26" i="4"/>
  <c r="J26" i="4"/>
  <c r="I26" i="4"/>
  <c r="H26" i="4"/>
  <c r="G26" i="4"/>
  <c r="F26" i="4"/>
  <c r="E26" i="4"/>
  <c r="D26" i="4"/>
  <c r="C26" i="4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M24" i="4"/>
  <c r="L24" i="4"/>
  <c r="K24" i="4"/>
  <c r="J24" i="4"/>
  <c r="I24" i="4"/>
  <c r="H24" i="4"/>
  <c r="G24" i="4"/>
  <c r="F24" i="4"/>
  <c r="E24" i="4"/>
  <c r="D24" i="4"/>
  <c r="C24" i="4"/>
  <c r="A24" i="4"/>
  <c r="M23" i="4"/>
  <c r="L23" i="4"/>
  <c r="K23" i="4"/>
  <c r="J23" i="4"/>
  <c r="I23" i="4"/>
  <c r="H23" i="4"/>
  <c r="G23" i="4"/>
  <c r="F23" i="4"/>
  <c r="E23" i="4"/>
  <c r="D23" i="4"/>
  <c r="C23" i="4"/>
  <c r="A23" i="4"/>
  <c r="M22" i="4"/>
  <c r="L22" i="4"/>
  <c r="K22" i="4"/>
  <c r="J22" i="4"/>
  <c r="I22" i="4"/>
  <c r="H22" i="4"/>
  <c r="G22" i="4"/>
  <c r="F22" i="4"/>
  <c r="E22" i="4"/>
  <c r="D22" i="4"/>
  <c r="C22" i="4"/>
  <c r="A22" i="4"/>
  <c r="M21" i="4"/>
  <c r="L21" i="4"/>
  <c r="K21" i="4"/>
  <c r="J21" i="4"/>
  <c r="I21" i="4"/>
  <c r="H21" i="4"/>
  <c r="G21" i="4"/>
  <c r="F21" i="4"/>
  <c r="E21" i="4"/>
  <c r="D21" i="4"/>
  <c r="C21" i="4"/>
  <c r="A21" i="4"/>
  <c r="M20" i="4"/>
  <c r="L20" i="4"/>
  <c r="K20" i="4"/>
  <c r="J20" i="4"/>
  <c r="I20" i="4"/>
  <c r="H20" i="4"/>
  <c r="G20" i="4"/>
  <c r="F20" i="4"/>
  <c r="E20" i="4"/>
  <c r="D20" i="4"/>
  <c r="C20" i="4"/>
  <c r="A20" i="4"/>
  <c r="M19" i="4"/>
  <c r="L19" i="4"/>
  <c r="K19" i="4"/>
  <c r="J19" i="4"/>
  <c r="I19" i="4"/>
  <c r="H19" i="4"/>
  <c r="G19" i="4"/>
  <c r="F19" i="4"/>
  <c r="E19" i="4"/>
  <c r="D19" i="4"/>
  <c r="C19" i="4"/>
  <c r="A19" i="4"/>
  <c r="M18" i="4"/>
  <c r="L18" i="4"/>
  <c r="K18" i="4"/>
  <c r="J18" i="4"/>
  <c r="I18" i="4"/>
  <c r="H18" i="4"/>
  <c r="G18" i="4"/>
  <c r="F18" i="4"/>
  <c r="E18" i="4"/>
  <c r="D18" i="4"/>
  <c r="C18" i="4"/>
  <c r="A18" i="4"/>
  <c r="D22" i="2"/>
  <c r="C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C29" i="2"/>
  <c r="D29" i="2"/>
  <c r="E29" i="2"/>
  <c r="F29" i="2"/>
  <c r="G29" i="2"/>
  <c r="H29" i="2"/>
  <c r="I29" i="2"/>
  <c r="J29" i="2"/>
  <c r="K29" i="2"/>
  <c r="L29" i="2"/>
  <c r="M29" i="2"/>
  <c r="C30" i="2"/>
  <c r="D30" i="2"/>
  <c r="E30" i="2"/>
  <c r="F30" i="2"/>
  <c r="G30" i="2"/>
  <c r="H30" i="2"/>
  <c r="I30" i="2"/>
  <c r="J30" i="2"/>
  <c r="K30" i="2"/>
  <c r="L30" i="2"/>
  <c r="M30" i="2"/>
  <c r="E22" i="2"/>
  <c r="F22" i="2"/>
  <c r="G22" i="2"/>
  <c r="H22" i="2"/>
  <c r="I22" i="2"/>
  <c r="J22" i="2"/>
  <c r="K22" i="2"/>
  <c r="L22" i="2"/>
  <c r="M22" i="2"/>
  <c r="A23" i="2"/>
  <c r="A24" i="2"/>
  <c r="A25" i="2"/>
  <c r="A26" i="2"/>
  <c r="A27" i="2"/>
  <c r="A28" i="2"/>
  <c r="A29" i="2"/>
  <c r="A30" i="2"/>
  <c r="A31" i="2"/>
  <c r="A32" i="2"/>
  <c r="A33" i="2"/>
  <c r="A34" i="2"/>
  <c r="A22" i="2"/>
  <c r="P7" i="7" l="1"/>
  <c r="P11" i="7"/>
  <c r="P6" i="5"/>
  <c r="P7" i="11"/>
  <c r="P11" i="11"/>
  <c r="P8" i="6"/>
  <c r="P5" i="15"/>
  <c r="P5" i="10"/>
  <c r="P7" i="9"/>
  <c r="P5" i="4"/>
  <c r="P9" i="4"/>
  <c r="P10" i="2"/>
  <c r="P5" i="16"/>
  <c r="P9" i="16"/>
  <c r="P7" i="15"/>
  <c r="P5" i="11"/>
  <c r="P9" i="11"/>
  <c r="P11" i="5"/>
  <c r="P11" i="2"/>
  <c r="P8" i="15"/>
  <c r="P6" i="15"/>
  <c r="P10" i="15"/>
  <c r="P6" i="10"/>
  <c r="P4" i="9"/>
  <c r="P9" i="9"/>
  <c r="P10" i="9"/>
  <c r="P12" i="7"/>
  <c r="P12" i="5"/>
  <c r="P5" i="5"/>
  <c r="P4" i="4"/>
  <c r="P10" i="16"/>
  <c r="P4" i="16"/>
  <c r="P8" i="16"/>
  <c r="P6" i="16"/>
  <c r="P9" i="15"/>
  <c r="P3" i="15"/>
  <c r="P4" i="15"/>
  <c r="P6" i="11"/>
  <c r="P3" i="11"/>
  <c r="P4" i="11"/>
  <c r="P8" i="11"/>
  <c r="P6" i="9"/>
  <c r="P11" i="9"/>
  <c r="P8" i="7"/>
  <c r="P3" i="7"/>
  <c r="P4" i="6"/>
  <c r="P7" i="6"/>
  <c r="P8" i="5"/>
  <c r="P7" i="4"/>
  <c r="P10" i="4"/>
  <c r="P6" i="4"/>
  <c r="P11" i="4"/>
  <c r="P9" i="14"/>
  <c r="P11" i="14"/>
  <c r="P8" i="14"/>
  <c r="P10" i="14"/>
  <c r="P4" i="14"/>
  <c r="P4" i="5"/>
  <c r="P7" i="5"/>
  <c r="P10" i="5"/>
  <c r="P3" i="6"/>
  <c r="P10" i="6"/>
  <c r="P6" i="7"/>
  <c r="P9" i="7"/>
  <c r="P3" i="9"/>
  <c r="P9" i="10"/>
  <c r="P12" i="11"/>
  <c r="P7" i="16"/>
  <c r="P5" i="14"/>
  <c r="P3" i="4"/>
  <c r="P10" i="7"/>
  <c r="P8" i="9"/>
  <c r="P3" i="10"/>
  <c r="P10" i="10"/>
  <c r="P3" i="2"/>
  <c r="P8" i="2"/>
  <c r="P6" i="14"/>
  <c r="P5" i="6"/>
  <c r="P4" i="7"/>
  <c r="P5" i="9"/>
  <c r="P4" i="10"/>
  <c r="P7" i="10"/>
  <c r="P11" i="10"/>
  <c r="P10" i="11"/>
  <c r="P6" i="2"/>
  <c r="P3" i="14"/>
  <c r="P7" i="14"/>
  <c r="P8" i="4"/>
  <c r="P3" i="5"/>
  <c r="P9" i="5"/>
  <c r="P6" i="6"/>
  <c r="P9" i="6"/>
  <c r="P5" i="7"/>
  <c r="P8" i="10"/>
  <c r="P5" i="2"/>
  <c r="P4" i="2"/>
  <c r="P7" i="2"/>
</calcChain>
</file>

<file path=xl/sharedStrings.xml><?xml version="1.0" encoding="utf-8"?>
<sst xmlns="http://schemas.openxmlformats.org/spreadsheetml/2006/main" count="1240" uniqueCount="178">
  <si>
    <t>AKOM</t>
  </si>
  <si>
    <t>Andrew Stanton</t>
  </si>
  <si>
    <t>Chris Kuhn</t>
  </si>
  <si>
    <t>Ian Holley</t>
  </si>
  <si>
    <t>Kris Thomson</t>
  </si>
  <si>
    <t>Paul Edwards</t>
  </si>
  <si>
    <t>Baitong Ballers</t>
  </si>
  <si>
    <t>Matthew Lovett</t>
  </si>
  <si>
    <t>Ryan Leonard</t>
  </si>
  <si>
    <t>William Comensoli</t>
  </si>
  <si>
    <t>Beavers</t>
  </si>
  <si>
    <t>Leif Nilsson</t>
  </si>
  <si>
    <t>Brownies</t>
  </si>
  <si>
    <t>Aaron McMillan</t>
  </si>
  <si>
    <t>Jac Richardson</t>
  </si>
  <si>
    <t>Jason Brown</t>
  </si>
  <si>
    <t>Marc Brown</t>
  </si>
  <si>
    <t>Diablos</t>
  </si>
  <si>
    <t>Loz Goodchild</t>
  </si>
  <si>
    <t>Shane Turner</t>
  </si>
  <si>
    <t>Todd Gregory</t>
  </si>
  <si>
    <t>Tremaine Richardson</t>
  </si>
  <si>
    <t>Hornets</t>
  </si>
  <si>
    <t>Ben Heaney</t>
  </si>
  <si>
    <t>Pete Maddocks</t>
  </si>
  <si>
    <t>Phantoms</t>
  </si>
  <si>
    <t>Abhi Kashyap</t>
  </si>
  <si>
    <t>Spartans</t>
  </si>
  <si>
    <t>Blake Richards</t>
  </si>
  <si>
    <t>Dane Lyons</t>
  </si>
  <si>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</si>
  <si>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</si>
  <si>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</si>
  <si>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</si>
  <si>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</si>
  <si>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</si>
  <si>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</si>
  <si>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</si>
  <si>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</si>
  <si>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</si>
  <si>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</si>
  <si>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</si>
  <si>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</si>
  <si>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</si>
  <si>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</si>
  <si>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</si>
  <si>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</si>
  <si>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</si>
  <si>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</si>
  <si>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</si>
  <si>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</si>
  <si>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</si>
  <si>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</si>
  <si>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</si>
  <si>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</si>
  <si>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</si>
  <si>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Dino Hladenki</t>
  </si>
  <si>
    <t>Rebounds</t>
  </si>
  <si>
    <t>Assists</t>
  </si>
  <si>
    <t>Steals</t>
  </si>
  <si>
    <t>Blocks</t>
  </si>
  <si>
    <t>Fouls</t>
  </si>
  <si>
    <t>3 Pointers</t>
  </si>
  <si>
    <t>Free throws</t>
  </si>
  <si>
    <t>Shaun Allan</t>
  </si>
  <si>
    <t>Division 2 League Leader Totals</t>
  </si>
  <si>
    <t>IA</t>
  </si>
  <si>
    <t>Grand Total</t>
  </si>
  <si>
    <t>Injury Attendance</t>
  </si>
  <si>
    <t>Game eligibility</t>
  </si>
  <si>
    <t>Daniel Jones</t>
  </si>
  <si>
    <t>Alex Bell-Rowe</t>
  </si>
  <si>
    <t>Ash Brettell</t>
  </si>
  <si>
    <t>Sean Wilkins</t>
  </si>
  <si>
    <t>Ryan Brown</t>
  </si>
  <si>
    <t>All4Show</t>
  </si>
  <si>
    <t>Aaron Lankester</t>
  </si>
  <si>
    <t>Ryan Williams</t>
  </si>
  <si>
    <t>Zac Brill-Luck</t>
  </si>
  <si>
    <t>David Denning</t>
  </si>
  <si>
    <t>Dave Peters</t>
  </si>
  <si>
    <t>Jackson Roberts</t>
  </si>
  <si>
    <t>Ash Palmer</t>
  </si>
  <si>
    <t>Beau Lloyd</t>
  </si>
  <si>
    <t>Russell Koehne</t>
  </si>
  <si>
    <t>Ben Artuso</t>
  </si>
  <si>
    <t>Vlado Taseski</t>
  </si>
  <si>
    <t>David Sankey</t>
  </si>
  <si>
    <t>Richard Perkov</t>
  </si>
  <si>
    <t>Glen Brouwer</t>
  </si>
  <si>
    <t>Strays</t>
  </si>
  <si>
    <t>Graeme Dickson</t>
  </si>
  <si>
    <t>Mitch Connolly</t>
  </si>
  <si>
    <t>Ian Meagher</t>
  </si>
  <si>
    <t>Matt McMahon</t>
  </si>
  <si>
    <t>Andrew Baird</t>
  </si>
  <si>
    <t>Team Rocket</t>
  </si>
  <si>
    <t>Paul Baynham</t>
  </si>
  <si>
    <t>Dat Nguyen</t>
  </si>
  <si>
    <t>Gian-Carlo Montaos</t>
  </si>
  <si>
    <t>Michael Withers</t>
  </si>
  <si>
    <t>Steven Perkov</t>
  </si>
  <si>
    <t>Jason Dymowski</t>
  </si>
  <si>
    <t>Michael Pogson</t>
  </si>
  <si>
    <t>Andrew Khin Maung</t>
  </si>
  <si>
    <t>Aiden McLean</t>
  </si>
  <si>
    <t>Fergus Cotton</t>
  </si>
  <si>
    <t>Danny Mills</t>
  </si>
  <si>
    <t>Hamish Hudson</t>
  </si>
  <si>
    <t>Joel Youngberry</t>
  </si>
  <si>
    <t>Steve Rudic</t>
  </si>
  <si>
    <t>Jonathan Peake</t>
  </si>
  <si>
    <t>Taner Yatmaz</t>
  </si>
  <si>
    <t>Jared Calnan</t>
  </si>
  <si>
    <t>Daniel Richardson</t>
  </si>
  <si>
    <t>Jack Milton</t>
  </si>
  <si>
    <t>Daniel Beames</t>
  </si>
  <si>
    <t>Steve Barclay</t>
  </si>
  <si>
    <t>CPR</t>
  </si>
  <si>
    <t>Poistive</t>
  </si>
  <si>
    <t>Negative</t>
  </si>
  <si>
    <t>CPL Proficiency Rating  (CPR)</t>
  </si>
  <si>
    <t>Goran Ragic</t>
  </si>
  <si>
    <t>Phil Henderson</t>
  </si>
  <si>
    <t>Jake Whatman</t>
  </si>
  <si>
    <t>Ben Sainbury</t>
  </si>
  <si>
    <t>Josh Ramesh</t>
  </si>
  <si>
    <t>Michael Lees</t>
  </si>
  <si>
    <t>Izzy Seyz</t>
  </si>
  <si>
    <t>Matt Breen</t>
  </si>
  <si>
    <t>Michael Richardson</t>
  </si>
  <si>
    <t>Ben Little</t>
  </si>
  <si>
    <t>Josh Barclay</t>
  </si>
  <si>
    <t>Steve Favell</t>
  </si>
  <si>
    <t>Steve Le Cerf</t>
  </si>
  <si>
    <t>Las Wijayatilake</t>
  </si>
  <si>
    <t>Olan Scott</t>
  </si>
  <si>
    <t>Rob Southwell</t>
  </si>
  <si>
    <t>Adam King</t>
  </si>
  <si>
    <t>Aidan Tandy</t>
  </si>
  <si>
    <t>Matt Kalokerinos</t>
  </si>
  <si>
    <t>Phil Fraser</t>
  </si>
  <si>
    <t>Jason Pye</t>
  </si>
  <si>
    <t>Adam Llewelyn</t>
  </si>
  <si>
    <t>Brendan Armstrong</t>
  </si>
  <si>
    <t>Bradley Nixon</t>
  </si>
  <si>
    <t>Andrew Anderson</t>
  </si>
  <si>
    <t>Shannan Pye</t>
  </si>
  <si>
    <t>Ethan Sharp</t>
  </si>
  <si>
    <t>Benjamin Huntley</t>
  </si>
  <si>
    <t>John Gladwin</t>
  </si>
  <si>
    <t>James Stevens</t>
  </si>
  <si>
    <t>Ryan Hill</t>
  </si>
  <si>
    <t>Dennis Khanthavivone</t>
  </si>
  <si>
    <t>Rob Clear</t>
  </si>
  <si>
    <t>Nik Radulovich</t>
  </si>
  <si>
    <t>Jason Turner</t>
  </si>
  <si>
    <t>Matt Roberts</t>
  </si>
  <si>
    <t>Damon Muttukumaru</t>
  </si>
  <si>
    <t>Duncan Meagher</t>
  </si>
  <si>
    <t>Todd Nebauer</t>
  </si>
  <si>
    <t>Myles Terry</t>
  </si>
  <si>
    <t>Jayson Mesman</t>
  </si>
  <si>
    <t>Joel Patterson</t>
  </si>
  <si>
    <t>Jared Huntley</t>
  </si>
  <si>
    <t>Matt Connell</t>
  </si>
  <si>
    <t>Leigh Stephenson</t>
  </si>
  <si>
    <t>Kalie Kamara</t>
  </si>
  <si>
    <t>James Herring</t>
  </si>
  <si>
    <t>Steve LeCerf</t>
  </si>
  <si>
    <t>Jackson Richardson</t>
  </si>
  <si>
    <t>Josh Wilson</t>
  </si>
  <si>
    <t>Lachlan Fry</t>
  </si>
  <si>
    <t>Division 2 League Leaders - 10 games played minimum</t>
  </si>
  <si>
    <t>Robert Clear</t>
  </si>
  <si>
    <t>Isaac Cregan</t>
  </si>
  <si>
    <t>Travis Naden</t>
  </si>
  <si>
    <t>Ryan Donnelly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</si>
</sst>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0000CC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sz val="10"/>
      <color rgb="FF006600"/>
      <name val="Arial"/>
      <family val="2"/>
    </font>
    <font>
      <b/>
      <sz val="10"/>
      <color rgb="FFFF1D1D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4F3E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1"/>
        <bgColor auto="1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8" fillId="18" borderId="2" xfId="0" applyFont="1" applyFill="1" applyBorder="1" applyAlignment="1">
      <alignment horizontal="center"/>
    </xf>
    <xf numFmtId="0" fontId="8" fillId="18" borderId="3" xfId="0" applyFont="1" applyFill="1" applyBorder="1" applyAlignment="1">
      <alignment horizontal="center"/>
    </xf>
    <xf numFmtId="0" fontId="8" fillId="0" borderId="0" xfId="0" applyFont="1" applyAlignment="1">
      <alignment horizontal="left" indent="1"/>
    </xf>
    <xf numFmtId="1" fontId="10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11" fillId="0" borderId="0" xfId="0" applyFont="1"/>
    <xf numFmtId="0" fontId="8" fillId="0" borderId="0" xfId="0" applyNumberFormat="1" applyFont="1"/>
    <xf numFmtId="0" fontId="8" fillId="20" borderId="7" xfId="0" applyFont="1" applyFill="1" applyBorder="1"/>
    <xf numFmtId="2" fontId="0" fillId="0" borderId="0" xfId="0" applyNumberFormat="1" applyBorder="1"/>
    <xf numFmtId="0" fontId="6" fillId="17" borderId="4" xfId="0" applyFont="1" applyFill="1" applyBorder="1" applyAlignment="1">
      <alignment horizontal="center" vertical="center"/>
    </xf>
    <xf numFmtId="0" fontId="14" fillId="22" borderId="4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/>
    </xf>
    <xf numFmtId="0" fontId="17" fillId="26" borderId="4" xfId="0" applyFont="1" applyFill="1" applyBorder="1" applyAlignment="1">
      <alignment horizontal="center" vertical="center"/>
    </xf>
    <xf numFmtId="0" fontId="18" fillId="27" borderId="4" xfId="0" applyFont="1" applyFill="1" applyBorder="1" applyAlignment="1">
      <alignment horizontal="center" vertical="center"/>
    </xf>
    <xf numFmtId="0" fontId="12" fillId="28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 indent="2"/>
    </xf>
    <xf numFmtId="0" fontId="0" fillId="0" borderId="9" xfId="0" applyBorder="1"/>
    <xf numFmtId="0" fontId="8" fillId="15" borderId="2" xfId="0" applyFont="1" applyFill="1" applyBorder="1" applyAlignment="1">
      <alignment horizontal="center"/>
    </xf>
    <xf numFmtId="0" fontId="9" fillId="17" borderId="6" xfId="0" applyFont="1" applyFill="1" applyBorder="1" applyAlignment="1">
      <alignment horizontal="center"/>
    </xf>
    <xf numFmtId="0" fontId="9" fillId="1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17" borderId="4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7" fillId="21" borderId="4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1" borderId="8" xfId="0" applyFont="1" applyFill="1" applyBorder="1" applyAlignment="1">
      <alignment horizontal="center" vertical="center"/>
    </xf>
    <xf numFmtId="0" fontId="7" fillId="21" borderId="9" xfId="0" applyFont="1" applyFill="1" applyBorder="1" applyAlignment="1">
      <alignment horizontal="center" vertical="center"/>
    </xf>
    <xf numFmtId="0" fontId="14" fillId="22" borderId="4" xfId="0" applyFont="1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horizontal="center" vertical="center"/>
    </xf>
    <xf numFmtId="0" fontId="15" fillId="23" borderId="4" xfId="0" applyFont="1" applyFill="1" applyBorder="1" applyAlignment="1">
      <alignment horizontal="center" vertical="center"/>
    </xf>
    <xf numFmtId="0" fontId="16" fillId="23" borderId="5" xfId="0" applyFont="1" applyFill="1" applyBorder="1" applyAlignment="1">
      <alignment horizontal="center" vertical="center"/>
    </xf>
    <xf numFmtId="0" fontId="16" fillId="23" borderId="10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/>
    </xf>
    <xf numFmtId="0" fontId="3" fillId="25" borderId="5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17" fillId="26" borderId="4" xfId="0" applyFont="1" applyFill="1" applyBorder="1" applyAlignment="1">
      <alignment horizontal="center" vertical="center"/>
    </xf>
    <xf numFmtId="0" fontId="17" fillId="26" borderId="5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center" vertical="center"/>
    </xf>
    <xf numFmtId="0" fontId="18" fillId="27" borderId="4" xfId="0" applyFont="1" applyFill="1" applyBorder="1" applyAlignment="1">
      <alignment horizontal="center" vertical="center"/>
    </xf>
    <xf numFmtId="0" fontId="18" fillId="27" borderId="5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3" fillId="16" borderId="4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center" vertical="center"/>
    </xf>
    <xf numFmtId="0" fontId="13" fillId="16" borderId="8" xfId="0" applyFont="1" applyFill="1" applyBorder="1" applyAlignment="1">
      <alignment horizontal="center" vertical="center"/>
    </xf>
    <xf numFmtId="0" fontId="13" fillId="16" borderId="9" xfId="0" applyFont="1" applyFill="1" applyBorder="1" applyAlignment="1">
      <alignment horizontal="center" vertical="center"/>
    </xf>
    <xf numFmtId="0" fontId="7" fillId="19" borderId="4" xfId="76" applyFont="1" applyFill="1" applyBorder="1" applyAlignment="1">
      <alignment horizontal="center" vertical="center"/>
    </xf>
    <xf numFmtId="0" fontId="7" fillId="19" borderId="5" xfId="76" applyFont="1" applyFill="1" applyBorder="1" applyAlignment="1">
      <alignment horizontal="center" vertical="center"/>
    </xf>
    <xf numFmtId="0" fontId="7" fillId="19" borderId="8" xfId="76" applyFont="1" applyFill="1" applyBorder="1" applyAlignment="1">
      <alignment horizontal="center" vertical="center"/>
    </xf>
    <xf numFmtId="0" fontId="7" fillId="19" borderId="9" xfId="76" applyFont="1" applyFill="1" applyBorder="1" applyAlignment="1">
      <alignment horizontal="center" vertical="center"/>
    </xf>
    <xf numFmtId="0" fontId="12" fillId="28" borderId="4" xfId="0" applyFont="1" applyFill="1" applyBorder="1" applyAlignment="1">
      <alignment horizontal="center" vertical="center"/>
    </xf>
    <xf numFmtId="0" fontId="12" fillId="28" borderId="5" xfId="0" applyFont="1" applyFill="1" applyBorder="1" applyAlignment="1">
      <alignment horizontal="center" vertical="center"/>
    </xf>
    <xf numFmtId="0" fontId="12" fillId="28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2" fillId="16" borderId="4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25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FF00"/>
      <color rgb="FF33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B1" workbookViewId="0">
      <selection activeCell="B2" sqref="B2"/>
    </sheetView>
  </sheetViews>
  <sheetFormatPr defaultRowHeight="15" x14ac:dyDescent="0.25"/>
  <cols>
    <col min="1" max="1" width="9.140625" style="16" hidden="1" customWidth="1"/>
    <col min="2" max="2" width="21.140625" bestFit="1" customWidth="1"/>
    <col min="3" max="3" width="13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3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3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5703125" bestFit="1" customWidth="1"/>
    <col min="21" max="21" width="1.85546875" customWidth="1"/>
    <col min="22" max="22" width="21.140625" bestFit="1" customWidth="1"/>
    <col min="23" max="23" width="14.28515625" bestFit="1" customWidth="1"/>
    <col min="24" max="24" width="7.28515625" bestFit="1" customWidth="1"/>
    <col min="25" max="25" width="12" bestFit="1" customWidth="1"/>
  </cols>
  <sheetData>
    <row r="1" spans="1:25" ht="15.75" x14ac:dyDescent="0.25">
      <c r="B1" s="37" t="s">
        <v>173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6.75" customHeight="1" x14ac:dyDescent="0.25"/>
    <row r="3" spans="1:25" x14ac:dyDescent="0.25">
      <c r="B3" s="36" t="s">
        <v>44</v>
      </c>
      <c r="C3" s="36"/>
      <c r="D3" s="36"/>
      <c r="E3" s="36"/>
      <c r="F3" s="16"/>
      <c r="G3" s="36" t="s">
        <v>45</v>
      </c>
      <c r="H3" s="36"/>
      <c r="I3" s="36"/>
      <c r="J3" s="36"/>
      <c r="K3" s="16"/>
      <c r="L3" s="36" t="s">
        <v>46</v>
      </c>
      <c r="M3" s="36"/>
      <c r="N3" s="36"/>
      <c r="O3" s="36"/>
      <c r="P3" s="16"/>
      <c r="Q3" s="36" t="s">
        <v>51</v>
      </c>
      <c r="R3" s="36"/>
      <c r="S3" s="36"/>
      <c r="T3" s="36"/>
      <c r="U3" s="5"/>
      <c r="V3" s="36" t="s">
        <v>121</v>
      </c>
      <c r="W3" s="36"/>
      <c r="X3" s="36"/>
      <c r="Y3" s="36"/>
    </row>
    <row r="4" spans="1:25" x14ac:dyDescent="0.25">
      <c r="B4" s="12" t="s">
        <v>47</v>
      </c>
      <c r="C4" s="12" t="s">
        <v>48</v>
      </c>
      <c r="D4" s="12" t="s">
        <v>49</v>
      </c>
      <c r="E4" s="13" t="s">
        <v>42</v>
      </c>
      <c r="F4" s="16"/>
      <c r="G4" s="12" t="s">
        <v>47</v>
      </c>
      <c r="H4" s="12" t="s">
        <v>48</v>
      </c>
      <c r="I4" s="12" t="s">
        <v>49</v>
      </c>
      <c r="J4" s="12" t="s">
        <v>35</v>
      </c>
      <c r="K4" s="16"/>
      <c r="L4" s="12" t="s">
        <v>47</v>
      </c>
      <c r="M4" s="12" t="s">
        <v>48</v>
      </c>
      <c r="N4" s="12" t="s">
        <v>49</v>
      </c>
      <c r="O4" s="12" t="s">
        <v>36</v>
      </c>
      <c r="P4" s="16"/>
      <c r="Q4" s="12" t="s">
        <v>47</v>
      </c>
      <c r="R4" s="12" t="s">
        <v>48</v>
      </c>
      <c r="S4" s="12" t="s">
        <v>49</v>
      </c>
      <c r="T4" s="12" t="s">
        <v>37</v>
      </c>
      <c r="U4" s="5"/>
      <c r="V4" s="12" t="s">
        <v>47</v>
      </c>
      <c r="W4" s="12" t="s">
        <v>48</v>
      </c>
      <c r="X4" s="12" t="s">
        <v>49</v>
      </c>
      <c r="Y4" s="12" t="s">
        <v>118</v>
      </c>
    </row>
    <row r="5" spans="1:25" x14ac:dyDescent="0.25">
      <c r="A5" s="16">
        <v>1</v>
      </c>
      <c r="B5" s="17" t="s">
        <v>5</v>
      </c>
      <c r="C5" s="17" t="s">
        <v>0</v>
      </c>
      <c r="D5" s="17">
        <v>12</v>
      </c>
      <c r="E5" s="21">
        <v>16.333333333333332</v>
      </c>
      <c r="F5" s="16"/>
      <c r="G5" s="17" t="s">
        <v>112</v>
      </c>
      <c r="H5" s="17" t="s">
        <v>27</v>
      </c>
      <c r="I5" s="17">
        <v>12</v>
      </c>
      <c r="J5" s="21">
        <v>13.333333333333334</v>
      </c>
      <c r="K5" s="16"/>
      <c r="L5" s="17" t="s">
        <v>28</v>
      </c>
      <c r="M5" s="17" t="s">
        <v>25</v>
      </c>
      <c r="N5" s="17">
        <v>13</v>
      </c>
      <c r="O5" s="21">
        <v>5.6923076923076925</v>
      </c>
      <c r="P5" s="16"/>
      <c r="Q5" s="17" t="s">
        <v>21</v>
      </c>
      <c r="R5" s="17" t="s">
        <v>17</v>
      </c>
      <c r="S5" s="17">
        <v>11</v>
      </c>
      <c r="T5" s="17">
        <v>2.3636363636363638</v>
      </c>
      <c r="U5" s="5"/>
      <c r="V5" s="17" t="s">
        <v>112</v>
      </c>
      <c r="W5" s="17" t="s">
        <v>27</v>
      </c>
      <c r="X5" s="17">
        <v>12</v>
      </c>
      <c r="Y5" s="21">
        <v>27.916666666666668</v>
      </c>
    </row>
    <row r="6" spans="1:25" x14ac:dyDescent="0.25">
      <c r="A6" s="16">
        <v>2</v>
      </c>
      <c r="B6" s="17" t="s">
        <v>112</v>
      </c>
      <c r="C6" s="17" t="s">
        <v>27</v>
      </c>
      <c r="D6" s="17">
        <v>12</v>
      </c>
      <c r="E6" s="21">
        <v>15.25</v>
      </c>
      <c r="F6" s="16"/>
      <c r="G6" s="17" t="s">
        <v>56</v>
      </c>
      <c r="H6" s="17" t="s">
        <v>25</v>
      </c>
      <c r="I6" s="17">
        <v>11</v>
      </c>
      <c r="J6" s="21">
        <v>8.6363636363636367</v>
      </c>
      <c r="K6" s="16"/>
      <c r="L6" s="17" t="s">
        <v>78</v>
      </c>
      <c r="M6" s="17" t="s">
        <v>75</v>
      </c>
      <c r="N6" s="17">
        <v>12</v>
      </c>
      <c r="O6" s="21">
        <v>3.5833333333333335</v>
      </c>
      <c r="P6" s="16"/>
      <c r="Q6" s="17" t="s">
        <v>91</v>
      </c>
      <c r="R6" s="17" t="s">
        <v>90</v>
      </c>
      <c r="S6" s="17">
        <v>13</v>
      </c>
      <c r="T6" s="17">
        <v>2.2307692307692308</v>
      </c>
      <c r="U6" s="5"/>
      <c r="V6" s="17" t="s">
        <v>5</v>
      </c>
      <c r="W6" s="17" t="s">
        <v>0</v>
      </c>
      <c r="X6" s="17">
        <v>12</v>
      </c>
      <c r="Y6" s="21">
        <v>24.416666666666668</v>
      </c>
    </row>
    <row r="7" spans="1:25" x14ac:dyDescent="0.25">
      <c r="A7" s="16">
        <v>3</v>
      </c>
      <c r="B7" s="17" t="s">
        <v>21</v>
      </c>
      <c r="C7" s="17" t="s">
        <v>17</v>
      </c>
      <c r="D7" s="17">
        <v>11</v>
      </c>
      <c r="E7" s="21">
        <v>14.636363636363637</v>
      </c>
      <c r="F7" s="16"/>
      <c r="G7" s="17" t="s">
        <v>1</v>
      </c>
      <c r="H7" s="17" t="s">
        <v>0</v>
      </c>
      <c r="I7" s="17">
        <v>13</v>
      </c>
      <c r="J7" s="21">
        <v>8</v>
      </c>
      <c r="K7" s="16"/>
      <c r="L7" s="17" t="s">
        <v>72</v>
      </c>
      <c r="M7" s="17" t="s">
        <v>22</v>
      </c>
      <c r="N7" s="17">
        <v>13</v>
      </c>
      <c r="O7" s="21">
        <v>3.0769230769230771</v>
      </c>
      <c r="P7" s="16"/>
      <c r="Q7" s="17" t="s">
        <v>13</v>
      </c>
      <c r="R7" s="17" t="s">
        <v>12</v>
      </c>
      <c r="S7" s="17">
        <v>13</v>
      </c>
      <c r="T7" s="17">
        <v>1.8461538461538463</v>
      </c>
      <c r="U7" s="5"/>
      <c r="V7" s="17" t="s">
        <v>21</v>
      </c>
      <c r="W7" s="17" t="s">
        <v>17</v>
      </c>
      <c r="X7" s="17">
        <v>11</v>
      </c>
      <c r="Y7" s="21">
        <v>21.272727272727273</v>
      </c>
    </row>
    <row r="8" spans="1:25" x14ac:dyDescent="0.25">
      <c r="A8" s="20">
        <v>4</v>
      </c>
      <c r="B8" s="17" t="s">
        <v>73</v>
      </c>
      <c r="C8" s="17" t="s">
        <v>27</v>
      </c>
      <c r="D8" s="17">
        <v>12</v>
      </c>
      <c r="E8" s="21">
        <v>13.583333333333334</v>
      </c>
      <c r="F8" s="16"/>
      <c r="G8" s="17" t="s">
        <v>91</v>
      </c>
      <c r="H8" s="17" t="s">
        <v>90</v>
      </c>
      <c r="I8" s="17">
        <v>13</v>
      </c>
      <c r="J8" s="21">
        <v>7.4615384615384617</v>
      </c>
      <c r="K8" s="16"/>
      <c r="L8" s="17" t="s">
        <v>140</v>
      </c>
      <c r="M8" s="17" t="s">
        <v>22</v>
      </c>
      <c r="N8" s="17">
        <v>11</v>
      </c>
      <c r="O8" s="21">
        <v>2.9090909090909092</v>
      </c>
      <c r="P8" s="16"/>
      <c r="Q8" s="17" t="s">
        <v>72</v>
      </c>
      <c r="R8" s="17" t="s">
        <v>22</v>
      </c>
      <c r="S8" s="17">
        <v>13</v>
      </c>
      <c r="T8" s="17">
        <v>1.8461538461538463</v>
      </c>
      <c r="U8" s="5"/>
      <c r="V8" s="17" t="s">
        <v>132</v>
      </c>
      <c r="W8" s="17" t="s">
        <v>10</v>
      </c>
      <c r="X8" s="17">
        <v>12</v>
      </c>
      <c r="Y8" s="21">
        <v>20.666666666666668</v>
      </c>
    </row>
    <row r="9" spans="1:25" x14ac:dyDescent="0.25">
      <c r="A9" s="20">
        <v>5</v>
      </c>
      <c r="B9" s="17" t="s">
        <v>144</v>
      </c>
      <c r="C9" s="17" t="s">
        <v>25</v>
      </c>
      <c r="D9" s="17">
        <v>13</v>
      </c>
      <c r="E9" s="21">
        <v>11.615384615384615</v>
      </c>
      <c r="F9" s="16"/>
      <c r="G9" s="17" t="s">
        <v>132</v>
      </c>
      <c r="H9" s="17" t="s">
        <v>10</v>
      </c>
      <c r="I9" s="17">
        <v>12</v>
      </c>
      <c r="J9" s="21">
        <v>6.833333333333333</v>
      </c>
      <c r="K9" s="16"/>
      <c r="L9" s="17" t="s">
        <v>117</v>
      </c>
      <c r="M9" s="17" t="s">
        <v>10</v>
      </c>
      <c r="N9" s="17">
        <v>13</v>
      </c>
      <c r="O9" s="21">
        <v>2.7692307692307692</v>
      </c>
      <c r="P9" s="16"/>
      <c r="Q9" s="17" t="s">
        <v>73</v>
      </c>
      <c r="R9" s="17" t="s">
        <v>27</v>
      </c>
      <c r="S9" s="17">
        <v>12</v>
      </c>
      <c r="T9" s="17">
        <v>1.75</v>
      </c>
      <c r="U9" s="5"/>
      <c r="V9" s="17" t="s">
        <v>73</v>
      </c>
      <c r="W9" s="17" t="s">
        <v>27</v>
      </c>
      <c r="X9" s="17">
        <v>12</v>
      </c>
      <c r="Y9" s="21">
        <v>19.5</v>
      </c>
    </row>
    <row r="10" spans="1:25" x14ac:dyDescent="0.25">
      <c r="A10" s="20">
        <v>6</v>
      </c>
      <c r="B10" s="17" t="s">
        <v>132</v>
      </c>
      <c r="C10" s="17" t="s">
        <v>10</v>
      </c>
      <c r="D10" s="17">
        <v>12</v>
      </c>
      <c r="E10" s="21">
        <v>11.416666666666666</v>
      </c>
      <c r="F10" s="16"/>
      <c r="G10" s="17" t="s">
        <v>110</v>
      </c>
      <c r="H10" s="17" t="s">
        <v>27</v>
      </c>
      <c r="I10" s="17">
        <v>11</v>
      </c>
      <c r="J10" s="21">
        <v>6.8181818181818183</v>
      </c>
      <c r="K10" s="16"/>
      <c r="L10" s="17" t="s">
        <v>21</v>
      </c>
      <c r="M10" s="17" t="s">
        <v>17</v>
      </c>
      <c r="N10" s="17">
        <v>11</v>
      </c>
      <c r="O10" s="21">
        <v>2.6363636363636362</v>
      </c>
      <c r="P10" s="22"/>
      <c r="Q10" s="17" t="s">
        <v>129</v>
      </c>
      <c r="R10" s="17" t="s">
        <v>6</v>
      </c>
      <c r="S10" s="17">
        <v>11</v>
      </c>
      <c r="T10" s="17">
        <v>1.7272727272727273</v>
      </c>
      <c r="U10" s="5"/>
      <c r="V10" s="17" t="s">
        <v>56</v>
      </c>
      <c r="W10" s="17" t="s">
        <v>25</v>
      </c>
      <c r="X10" s="17">
        <v>11</v>
      </c>
      <c r="Y10" s="21">
        <v>19.363636363636363</v>
      </c>
    </row>
    <row r="11" spans="1:25" x14ac:dyDescent="0.25">
      <c r="A11" s="20">
        <v>7</v>
      </c>
      <c r="B11" s="17" t="s">
        <v>110</v>
      </c>
      <c r="C11" s="17" t="s">
        <v>27</v>
      </c>
      <c r="D11" s="17">
        <v>11</v>
      </c>
      <c r="E11" s="21">
        <v>11.181818181818182</v>
      </c>
      <c r="F11" s="16"/>
      <c r="G11" s="17" t="s">
        <v>131</v>
      </c>
      <c r="H11" s="17" t="s">
        <v>10</v>
      </c>
      <c r="I11" s="17">
        <v>12</v>
      </c>
      <c r="J11" s="21">
        <v>6.75</v>
      </c>
      <c r="K11" s="16"/>
      <c r="L11" s="17" t="s">
        <v>142</v>
      </c>
      <c r="M11" s="17" t="s">
        <v>22</v>
      </c>
      <c r="N11" s="17">
        <v>10</v>
      </c>
      <c r="O11" s="21">
        <v>2.5</v>
      </c>
      <c r="P11" s="16"/>
      <c r="Q11" s="17" t="s">
        <v>28</v>
      </c>
      <c r="R11" s="17" t="s">
        <v>25</v>
      </c>
      <c r="S11" s="17">
        <v>13</v>
      </c>
      <c r="T11" s="17">
        <v>1.6923076923076923</v>
      </c>
      <c r="U11" s="5"/>
      <c r="V11" s="17" t="s">
        <v>110</v>
      </c>
      <c r="W11" s="17" t="s">
        <v>27</v>
      </c>
      <c r="X11" s="17">
        <v>11</v>
      </c>
      <c r="Y11" s="21">
        <v>17.636363636363637</v>
      </c>
    </row>
    <row r="12" spans="1:25" x14ac:dyDescent="0.25">
      <c r="A12" s="20">
        <v>8</v>
      </c>
      <c r="B12" s="17" t="s">
        <v>1</v>
      </c>
      <c r="C12" s="17" t="s">
        <v>0</v>
      </c>
      <c r="D12" s="17">
        <v>13</v>
      </c>
      <c r="E12" s="21">
        <v>11.153846153846153</v>
      </c>
      <c r="F12" s="16"/>
      <c r="G12" s="17" t="s">
        <v>115</v>
      </c>
      <c r="H12" s="17" t="s">
        <v>75</v>
      </c>
      <c r="I12" s="17">
        <v>12</v>
      </c>
      <c r="J12" s="21">
        <v>6.75</v>
      </c>
      <c r="K12" s="16"/>
      <c r="L12" s="17" t="s">
        <v>2</v>
      </c>
      <c r="M12" s="17" t="s">
        <v>0</v>
      </c>
      <c r="N12" s="17">
        <v>11</v>
      </c>
      <c r="O12" s="21">
        <v>2.4545454545454546</v>
      </c>
      <c r="P12" s="22"/>
      <c r="Q12" s="17" t="s">
        <v>15</v>
      </c>
      <c r="R12" s="17" t="s">
        <v>12</v>
      </c>
      <c r="S12" s="17">
        <v>12</v>
      </c>
      <c r="T12" s="17">
        <v>1.5</v>
      </c>
      <c r="U12" s="5"/>
      <c r="V12" s="17" t="s">
        <v>78</v>
      </c>
      <c r="W12" s="17" t="s">
        <v>75</v>
      </c>
      <c r="X12" s="17">
        <v>12</v>
      </c>
      <c r="Y12" s="21">
        <v>17.333333333333332</v>
      </c>
    </row>
    <row r="13" spans="1:25" x14ac:dyDescent="0.25">
      <c r="A13" s="20">
        <v>9</v>
      </c>
      <c r="B13" s="17" t="s">
        <v>142</v>
      </c>
      <c r="C13" s="17" t="s">
        <v>22</v>
      </c>
      <c r="D13" s="17">
        <v>10</v>
      </c>
      <c r="E13" s="21">
        <v>10</v>
      </c>
      <c r="F13" s="16"/>
      <c r="G13" s="17" t="s">
        <v>5</v>
      </c>
      <c r="H13" s="17" t="s">
        <v>0</v>
      </c>
      <c r="I13" s="17">
        <v>12</v>
      </c>
      <c r="J13" s="21">
        <v>6.5</v>
      </c>
      <c r="K13" s="16"/>
      <c r="L13" s="17" t="s">
        <v>91</v>
      </c>
      <c r="M13" s="17" t="s">
        <v>90</v>
      </c>
      <c r="N13" s="17">
        <v>13</v>
      </c>
      <c r="O13" s="21">
        <v>2.3076923076923075</v>
      </c>
      <c r="P13" s="22"/>
      <c r="Q13" s="17" t="s">
        <v>100</v>
      </c>
      <c r="R13" s="17" t="s">
        <v>96</v>
      </c>
      <c r="S13" s="17">
        <v>11</v>
      </c>
      <c r="T13" s="17">
        <v>1.4545454545454546</v>
      </c>
      <c r="U13" s="16"/>
      <c r="V13" s="17" t="s">
        <v>28</v>
      </c>
      <c r="W13" s="17" t="s">
        <v>25</v>
      </c>
      <c r="X13" s="17">
        <v>13</v>
      </c>
      <c r="Y13" s="21">
        <v>16.923076923076923</v>
      </c>
    </row>
    <row r="14" spans="1:25" x14ac:dyDescent="0.25">
      <c r="A14" s="20">
        <v>10</v>
      </c>
      <c r="B14" s="17" t="s">
        <v>24</v>
      </c>
      <c r="C14" s="17" t="s">
        <v>22</v>
      </c>
      <c r="D14" s="17">
        <v>13</v>
      </c>
      <c r="E14" s="21">
        <v>9.9230769230769234</v>
      </c>
      <c r="F14" s="16"/>
      <c r="G14" s="17" t="s">
        <v>15</v>
      </c>
      <c r="H14" s="17" t="s">
        <v>12</v>
      </c>
      <c r="I14" s="17">
        <v>12</v>
      </c>
      <c r="J14" s="21">
        <v>6.5</v>
      </c>
      <c r="K14" s="16"/>
      <c r="L14" s="17" t="s">
        <v>87</v>
      </c>
      <c r="M14" s="17" t="s">
        <v>27</v>
      </c>
      <c r="N14" s="17">
        <v>12</v>
      </c>
      <c r="O14" s="21">
        <v>2.25</v>
      </c>
      <c r="P14" s="22"/>
      <c r="Q14" s="17" t="s">
        <v>5</v>
      </c>
      <c r="R14" s="17" t="s">
        <v>0</v>
      </c>
      <c r="S14" s="17">
        <v>12</v>
      </c>
      <c r="T14" s="17">
        <v>1.4166666666666667</v>
      </c>
      <c r="U14" s="5"/>
      <c r="V14" s="17" t="s">
        <v>1</v>
      </c>
      <c r="W14" s="17" t="s">
        <v>0</v>
      </c>
      <c r="X14" s="17">
        <v>13</v>
      </c>
      <c r="Y14" s="21">
        <v>16.307692307692307</v>
      </c>
    </row>
    <row r="15" spans="1:25" s="16" customFormat="1" x14ac:dyDescent="0.25">
      <c r="A15" s="20">
        <v>11</v>
      </c>
      <c r="B15" s="17" t="s">
        <v>117</v>
      </c>
      <c r="C15" s="17" t="s">
        <v>10</v>
      </c>
      <c r="D15" s="17">
        <v>13</v>
      </c>
      <c r="E15" s="21">
        <v>9.8461538461538467</v>
      </c>
      <c r="G15" s="17" t="s">
        <v>109</v>
      </c>
      <c r="H15" s="17" t="s">
        <v>25</v>
      </c>
      <c r="I15" s="17">
        <v>12</v>
      </c>
      <c r="J15" s="21">
        <v>6.333333333333333</v>
      </c>
      <c r="L15" s="17" t="s">
        <v>110</v>
      </c>
      <c r="M15" s="17" t="s">
        <v>27</v>
      </c>
      <c r="N15" s="17">
        <v>11</v>
      </c>
      <c r="O15" s="21">
        <v>2.0909090909090908</v>
      </c>
      <c r="P15" s="22"/>
      <c r="Q15" s="17" t="s">
        <v>78</v>
      </c>
      <c r="R15" s="17" t="s">
        <v>75</v>
      </c>
      <c r="S15" s="17">
        <v>12</v>
      </c>
      <c r="T15" s="17">
        <v>1.4166666666666667</v>
      </c>
      <c r="V15" s="17" t="s">
        <v>144</v>
      </c>
      <c r="W15" s="17" t="s">
        <v>25</v>
      </c>
      <c r="X15" s="17">
        <v>13</v>
      </c>
      <c r="Y15" s="21">
        <v>16.307692307692307</v>
      </c>
    </row>
    <row r="16" spans="1:25" s="16" customFormat="1" x14ac:dyDescent="0.25">
      <c r="A16" s="20">
        <v>12</v>
      </c>
      <c r="B16" s="17" t="s">
        <v>106</v>
      </c>
      <c r="C16" s="17" t="s">
        <v>12</v>
      </c>
      <c r="D16" s="17">
        <v>13</v>
      </c>
      <c r="E16" s="21">
        <v>9.8461538461538467</v>
      </c>
      <c r="G16" s="17" t="s">
        <v>72</v>
      </c>
      <c r="H16" s="17" t="s">
        <v>22</v>
      </c>
      <c r="I16" s="17">
        <v>13</v>
      </c>
      <c r="J16" s="21">
        <v>6</v>
      </c>
      <c r="L16" s="17" t="s">
        <v>129</v>
      </c>
      <c r="M16" s="17" t="s">
        <v>6</v>
      </c>
      <c r="N16" s="17">
        <v>11</v>
      </c>
      <c r="O16" s="21">
        <v>2</v>
      </c>
      <c r="P16" s="22"/>
      <c r="Q16" s="17" t="s">
        <v>93</v>
      </c>
      <c r="R16" s="17" t="s">
        <v>90</v>
      </c>
      <c r="S16" s="17">
        <v>12</v>
      </c>
      <c r="T16" s="17">
        <v>1.4166666666666667</v>
      </c>
      <c r="V16" s="17" t="s">
        <v>106</v>
      </c>
      <c r="W16" s="17" t="s">
        <v>12</v>
      </c>
      <c r="X16" s="17">
        <v>13</v>
      </c>
      <c r="Y16" s="21">
        <v>15.153846153846153</v>
      </c>
    </row>
    <row r="17" spans="1:25" s="16" customFormat="1" x14ac:dyDescent="0.25">
      <c r="A17" s="20">
        <v>13</v>
      </c>
      <c r="B17" s="17" t="s">
        <v>78</v>
      </c>
      <c r="C17" s="17" t="s">
        <v>75</v>
      </c>
      <c r="D17" s="17">
        <v>12</v>
      </c>
      <c r="E17" s="21">
        <v>9.8333333333333339</v>
      </c>
      <c r="G17" s="17" t="s">
        <v>78</v>
      </c>
      <c r="H17" s="17" t="s">
        <v>75</v>
      </c>
      <c r="I17" s="17">
        <v>12</v>
      </c>
      <c r="J17" s="21">
        <v>6</v>
      </c>
      <c r="L17" s="17" t="s">
        <v>73</v>
      </c>
      <c r="M17" s="17" t="s">
        <v>27</v>
      </c>
      <c r="N17" s="17">
        <v>12</v>
      </c>
      <c r="O17" s="21">
        <v>2</v>
      </c>
      <c r="P17" s="22"/>
      <c r="Q17" s="17" t="s">
        <v>106</v>
      </c>
      <c r="R17" s="17" t="s">
        <v>12</v>
      </c>
      <c r="S17" s="17">
        <v>13</v>
      </c>
      <c r="T17" s="17">
        <v>1.3846153846153846</v>
      </c>
      <c r="V17" s="17" t="s">
        <v>91</v>
      </c>
      <c r="W17" s="17" t="s">
        <v>90</v>
      </c>
      <c r="X17" s="17">
        <v>13</v>
      </c>
      <c r="Y17" s="21">
        <v>15.153846153846153</v>
      </c>
    </row>
    <row r="18" spans="1:25" s="16" customFormat="1" x14ac:dyDescent="0.25">
      <c r="A18" s="20">
        <v>14</v>
      </c>
      <c r="B18" s="17" t="s">
        <v>56</v>
      </c>
      <c r="C18" s="17" t="s">
        <v>25</v>
      </c>
      <c r="D18" s="17">
        <v>11</v>
      </c>
      <c r="E18" s="21">
        <v>9.6363636363636367</v>
      </c>
      <c r="G18" s="17" t="s">
        <v>95</v>
      </c>
      <c r="H18" s="17" t="s">
        <v>90</v>
      </c>
      <c r="I18" s="17">
        <v>13</v>
      </c>
      <c r="J18" s="21">
        <v>5.8461538461538458</v>
      </c>
      <c r="L18" s="17" t="s">
        <v>106</v>
      </c>
      <c r="M18" s="17" t="s">
        <v>12</v>
      </c>
      <c r="N18" s="17">
        <v>13</v>
      </c>
      <c r="O18" s="21">
        <v>1.9230769230769231</v>
      </c>
      <c r="P18" s="22"/>
      <c r="Q18" s="17" t="s">
        <v>132</v>
      </c>
      <c r="R18" s="17" t="s">
        <v>10</v>
      </c>
      <c r="S18" s="17">
        <v>12</v>
      </c>
      <c r="T18" s="17">
        <v>1.3333333333333333</v>
      </c>
      <c r="V18" s="17" t="s">
        <v>117</v>
      </c>
      <c r="W18" s="17" t="s">
        <v>10</v>
      </c>
      <c r="X18" s="17">
        <v>13</v>
      </c>
      <c r="Y18" s="21">
        <v>14.76923076923077</v>
      </c>
    </row>
    <row r="19" spans="1:25" s="16" customFormat="1" x14ac:dyDescent="0.25">
      <c r="A19" s="20">
        <v>15</v>
      </c>
      <c r="B19" s="17" t="s">
        <v>13</v>
      </c>
      <c r="C19" s="17" t="s">
        <v>12</v>
      </c>
      <c r="D19" s="17">
        <v>13</v>
      </c>
      <c r="E19" s="21">
        <v>9.1538461538461533</v>
      </c>
      <c r="G19" s="17" t="s">
        <v>122</v>
      </c>
      <c r="H19" s="17" t="s">
        <v>0</v>
      </c>
      <c r="I19" s="17">
        <v>10</v>
      </c>
      <c r="J19" s="21">
        <v>5.7</v>
      </c>
      <c r="L19" s="17" t="s">
        <v>131</v>
      </c>
      <c r="M19" s="17" t="s">
        <v>10</v>
      </c>
      <c r="N19" s="17">
        <v>12</v>
      </c>
      <c r="O19" s="21">
        <v>1.9166666666666667</v>
      </c>
      <c r="P19" s="22"/>
      <c r="Q19" s="17" t="s">
        <v>2</v>
      </c>
      <c r="R19" s="17" t="s">
        <v>0</v>
      </c>
      <c r="S19" s="17">
        <v>11</v>
      </c>
      <c r="T19" s="17">
        <v>1.2727272727272727</v>
      </c>
      <c r="V19" s="17" t="s">
        <v>24</v>
      </c>
      <c r="W19" s="17" t="s">
        <v>22</v>
      </c>
      <c r="X19" s="17">
        <v>13</v>
      </c>
      <c r="Y19" s="21">
        <v>14.307692307692308</v>
      </c>
    </row>
    <row r="20" spans="1:25" ht="6" customHeight="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"/>
      <c r="S20" s="14"/>
      <c r="T20" s="7"/>
      <c r="U20" s="5"/>
    </row>
    <row r="21" spans="1:25" x14ac:dyDescent="0.25">
      <c r="B21" s="36" t="s">
        <v>52</v>
      </c>
      <c r="C21" s="36"/>
      <c r="D21" s="36"/>
      <c r="E21" s="36"/>
      <c r="F21" s="16"/>
      <c r="G21" s="36" t="s">
        <v>53</v>
      </c>
      <c r="H21" s="36"/>
      <c r="I21" s="36"/>
      <c r="J21" s="36"/>
      <c r="K21" s="16"/>
      <c r="L21" s="36" t="s">
        <v>54</v>
      </c>
      <c r="M21" s="36"/>
      <c r="N21" s="36"/>
      <c r="O21" s="36"/>
      <c r="P21" s="16"/>
      <c r="Q21" s="36" t="s">
        <v>55</v>
      </c>
      <c r="R21" s="36"/>
      <c r="S21" s="36"/>
      <c r="T21" s="36"/>
      <c r="U21" s="5"/>
    </row>
    <row r="22" spans="1:25" x14ac:dyDescent="0.25">
      <c r="B22" s="12" t="s">
        <v>47</v>
      </c>
      <c r="C22" s="12" t="s">
        <v>48</v>
      </c>
      <c r="D22" s="12" t="s">
        <v>49</v>
      </c>
      <c r="E22" s="12" t="s">
        <v>38</v>
      </c>
      <c r="F22" s="16"/>
      <c r="G22" s="12" t="s">
        <v>47</v>
      </c>
      <c r="H22" s="12" t="s">
        <v>48</v>
      </c>
      <c r="I22" s="12" t="s">
        <v>49</v>
      </c>
      <c r="J22" s="12" t="s">
        <v>39</v>
      </c>
      <c r="K22" s="16"/>
      <c r="L22" s="12" t="s">
        <v>47</v>
      </c>
      <c r="M22" s="12" t="s">
        <v>48</v>
      </c>
      <c r="N22" s="12" t="s">
        <v>49</v>
      </c>
      <c r="O22" s="12" t="s">
        <v>33</v>
      </c>
      <c r="P22" s="16"/>
      <c r="Q22" s="12" t="s">
        <v>47</v>
      </c>
      <c r="R22" s="12" t="s">
        <v>48</v>
      </c>
      <c r="S22" s="12" t="s">
        <v>49</v>
      </c>
      <c r="T22" s="12" t="s">
        <v>34</v>
      </c>
      <c r="U22" s="5"/>
    </row>
    <row r="23" spans="1:25" x14ac:dyDescent="0.25">
      <c r="A23" s="16">
        <v>1</v>
      </c>
      <c r="B23" s="17" t="s">
        <v>133</v>
      </c>
      <c r="C23" s="17" t="s">
        <v>10</v>
      </c>
      <c r="D23" s="17">
        <v>13</v>
      </c>
      <c r="E23" s="21">
        <v>1.3076923076923077</v>
      </c>
      <c r="F23" s="15"/>
      <c r="G23" s="17" t="s">
        <v>91</v>
      </c>
      <c r="H23" s="17" t="s">
        <v>90</v>
      </c>
      <c r="I23" s="17">
        <v>13</v>
      </c>
      <c r="J23" s="21">
        <v>2.6923076923076925</v>
      </c>
      <c r="K23" s="15"/>
      <c r="L23" s="17" t="s">
        <v>21</v>
      </c>
      <c r="M23" s="17" t="s">
        <v>17</v>
      </c>
      <c r="N23" s="17">
        <v>11</v>
      </c>
      <c r="O23" s="21">
        <v>2.9090909090909092</v>
      </c>
      <c r="P23" s="16"/>
      <c r="Q23" s="17" t="s">
        <v>91</v>
      </c>
      <c r="R23" s="17" t="s">
        <v>90</v>
      </c>
      <c r="S23" s="17">
        <v>13</v>
      </c>
      <c r="T23" s="17">
        <v>2.3846153846153846</v>
      </c>
      <c r="U23" s="5"/>
    </row>
    <row r="24" spans="1:25" x14ac:dyDescent="0.25">
      <c r="A24" s="16">
        <v>2</v>
      </c>
      <c r="B24" s="17" t="s">
        <v>132</v>
      </c>
      <c r="C24" s="17" t="s">
        <v>10</v>
      </c>
      <c r="D24" s="17">
        <v>12</v>
      </c>
      <c r="E24" s="21">
        <v>1.0833333333333333</v>
      </c>
      <c r="F24" s="15"/>
      <c r="G24" s="17" t="s">
        <v>1</v>
      </c>
      <c r="H24" s="17" t="s">
        <v>0</v>
      </c>
      <c r="I24" s="17">
        <v>13</v>
      </c>
      <c r="J24" s="21">
        <v>2.6153846153846154</v>
      </c>
      <c r="K24" s="16"/>
      <c r="L24" s="17" t="s">
        <v>24</v>
      </c>
      <c r="M24" s="17" t="s">
        <v>22</v>
      </c>
      <c r="N24" s="17">
        <v>13</v>
      </c>
      <c r="O24" s="21">
        <v>2.7692307692307692</v>
      </c>
      <c r="P24" s="16"/>
      <c r="Q24" s="17" t="s">
        <v>1</v>
      </c>
      <c r="R24" s="17" t="s">
        <v>0</v>
      </c>
      <c r="S24" s="17">
        <v>13</v>
      </c>
      <c r="T24" s="17">
        <v>2.2307692307692308</v>
      </c>
      <c r="U24" s="5"/>
    </row>
    <row r="25" spans="1:25" x14ac:dyDescent="0.25">
      <c r="A25" s="16">
        <v>3</v>
      </c>
      <c r="B25" s="17" t="s">
        <v>109</v>
      </c>
      <c r="C25" s="17" t="s">
        <v>25</v>
      </c>
      <c r="D25" s="17">
        <v>12</v>
      </c>
      <c r="E25" s="21">
        <v>0.75</v>
      </c>
      <c r="F25" s="15"/>
      <c r="G25" s="17" t="s">
        <v>133</v>
      </c>
      <c r="H25" s="17" t="s">
        <v>10</v>
      </c>
      <c r="I25" s="17">
        <v>13</v>
      </c>
      <c r="J25" s="21">
        <v>2.2307692307692308</v>
      </c>
      <c r="K25" s="16"/>
      <c r="L25" s="17" t="s">
        <v>73</v>
      </c>
      <c r="M25" s="17" t="s">
        <v>27</v>
      </c>
      <c r="N25" s="17">
        <v>12</v>
      </c>
      <c r="O25" s="21">
        <v>2.75</v>
      </c>
      <c r="P25" s="16"/>
      <c r="Q25" s="17" t="s">
        <v>13</v>
      </c>
      <c r="R25" s="17" t="s">
        <v>12</v>
      </c>
      <c r="S25" s="17">
        <v>13</v>
      </c>
      <c r="T25" s="17">
        <v>1.9230769230769231</v>
      </c>
      <c r="U25" s="16"/>
    </row>
    <row r="26" spans="1:25" x14ac:dyDescent="0.25">
      <c r="A26" s="20">
        <v>4</v>
      </c>
      <c r="B26" s="17" t="s">
        <v>115</v>
      </c>
      <c r="C26" s="17" t="s">
        <v>75</v>
      </c>
      <c r="D26" s="17">
        <v>12</v>
      </c>
      <c r="E26" s="21">
        <v>0.75</v>
      </c>
      <c r="F26" s="15"/>
      <c r="G26" s="17" t="s">
        <v>13</v>
      </c>
      <c r="H26" s="17" t="s">
        <v>12</v>
      </c>
      <c r="I26" s="17">
        <v>13</v>
      </c>
      <c r="J26" s="21">
        <v>2.2307692307692308</v>
      </c>
      <c r="K26" s="16"/>
      <c r="L26" s="17" t="s">
        <v>3</v>
      </c>
      <c r="M26" s="17" t="s">
        <v>0</v>
      </c>
      <c r="N26" s="17">
        <v>11</v>
      </c>
      <c r="O26" s="21">
        <v>1.9090909090909092</v>
      </c>
      <c r="P26" s="16"/>
      <c r="Q26" s="17" t="s">
        <v>110</v>
      </c>
      <c r="R26" s="17" t="s">
        <v>27</v>
      </c>
      <c r="S26" s="17">
        <v>11</v>
      </c>
      <c r="T26" s="17">
        <v>1.9090909090909092</v>
      </c>
      <c r="U26" s="16"/>
    </row>
    <row r="27" spans="1:25" x14ac:dyDescent="0.25">
      <c r="A27" s="20">
        <v>5</v>
      </c>
      <c r="B27" s="17" t="s">
        <v>19</v>
      </c>
      <c r="C27" s="17" t="s">
        <v>17</v>
      </c>
      <c r="D27" s="17">
        <v>10</v>
      </c>
      <c r="E27" s="21">
        <v>0.7</v>
      </c>
      <c r="F27" s="15"/>
      <c r="G27" s="17" t="s">
        <v>72</v>
      </c>
      <c r="H27" s="17" t="s">
        <v>22</v>
      </c>
      <c r="I27" s="17">
        <v>13</v>
      </c>
      <c r="J27" s="21">
        <v>2.0769230769230771</v>
      </c>
      <c r="K27" s="16"/>
      <c r="L27" s="17" t="s">
        <v>142</v>
      </c>
      <c r="M27" s="17" t="s">
        <v>22</v>
      </c>
      <c r="N27" s="17">
        <v>10</v>
      </c>
      <c r="O27" s="21">
        <v>1.9</v>
      </c>
      <c r="P27" s="16"/>
      <c r="Q27" s="17" t="s">
        <v>21</v>
      </c>
      <c r="R27" s="17" t="s">
        <v>17</v>
      </c>
      <c r="S27" s="17">
        <v>11</v>
      </c>
      <c r="T27" s="17">
        <v>1.7272727272727273</v>
      </c>
      <c r="U27" s="16"/>
    </row>
    <row r="28" spans="1:25" x14ac:dyDescent="0.25">
      <c r="A28" s="20">
        <v>6</v>
      </c>
      <c r="B28" s="17" t="s">
        <v>56</v>
      </c>
      <c r="C28" s="17" t="s">
        <v>25</v>
      </c>
      <c r="D28" s="17">
        <v>11</v>
      </c>
      <c r="E28" s="21">
        <v>0.54545454545454541</v>
      </c>
      <c r="F28" s="16"/>
      <c r="G28" s="17" t="s">
        <v>88</v>
      </c>
      <c r="H28" s="17" t="s">
        <v>27</v>
      </c>
      <c r="I28" s="17">
        <v>12</v>
      </c>
      <c r="J28" s="21">
        <v>1.9166666666666667</v>
      </c>
      <c r="K28" s="16"/>
      <c r="L28" s="17" t="s">
        <v>76</v>
      </c>
      <c r="M28" s="17" t="s">
        <v>75</v>
      </c>
      <c r="N28" s="17">
        <v>10</v>
      </c>
      <c r="O28" s="21">
        <v>1.9</v>
      </c>
      <c r="P28" s="16"/>
      <c r="Q28" s="17" t="s">
        <v>106</v>
      </c>
      <c r="R28" s="17" t="s">
        <v>12</v>
      </c>
      <c r="S28" s="17">
        <v>13</v>
      </c>
      <c r="T28" s="17">
        <v>1.6923076923076923</v>
      </c>
      <c r="U28" s="16"/>
    </row>
    <row r="29" spans="1:25" x14ac:dyDescent="0.25">
      <c r="A29" s="20">
        <v>7</v>
      </c>
      <c r="B29" s="17" t="s">
        <v>23</v>
      </c>
      <c r="C29" s="17" t="s">
        <v>22</v>
      </c>
      <c r="D29" s="17">
        <v>12</v>
      </c>
      <c r="E29" s="21">
        <v>0.5</v>
      </c>
      <c r="F29" s="15"/>
      <c r="G29" s="17" t="s">
        <v>19</v>
      </c>
      <c r="H29" s="17" t="s">
        <v>17</v>
      </c>
      <c r="I29" s="17">
        <v>10</v>
      </c>
      <c r="J29" s="21">
        <v>1.9</v>
      </c>
      <c r="K29" s="16"/>
      <c r="L29" s="17" t="s">
        <v>8</v>
      </c>
      <c r="M29" s="17" t="s">
        <v>6</v>
      </c>
      <c r="N29" s="17">
        <v>11</v>
      </c>
      <c r="O29" s="21">
        <v>1.8181818181818181</v>
      </c>
      <c r="P29" s="16"/>
      <c r="Q29" s="17" t="s">
        <v>140</v>
      </c>
      <c r="R29" s="17" t="s">
        <v>22</v>
      </c>
      <c r="S29" s="17">
        <v>11</v>
      </c>
      <c r="T29" s="17">
        <v>1.5454545454545454</v>
      </c>
      <c r="U29" s="16"/>
    </row>
    <row r="30" spans="1:25" x14ac:dyDescent="0.25">
      <c r="A30" s="20">
        <v>8</v>
      </c>
      <c r="B30" s="17" t="s">
        <v>1</v>
      </c>
      <c r="C30" s="17" t="s">
        <v>0</v>
      </c>
      <c r="D30" s="17">
        <v>13</v>
      </c>
      <c r="E30" s="21">
        <v>0.46153846153846156</v>
      </c>
      <c r="F30" s="15"/>
      <c r="G30" s="17" t="s">
        <v>131</v>
      </c>
      <c r="H30" s="17" t="s">
        <v>10</v>
      </c>
      <c r="I30" s="17">
        <v>12</v>
      </c>
      <c r="J30" s="21">
        <v>1.8333333333333333</v>
      </c>
      <c r="K30" s="16"/>
      <c r="L30" s="17" t="s">
        <v>5</v>
      </c>
      <c r="M30" s="17" t="s">
        <v>0</v>
      </c>
      <c r="N30" s="17">
        <v>12</v>
      </c>
      <c r="O30" s="21">
        <v>1.4166666666666667</v>
      </c>
      <c r="P30" s="16"/>
      <c r="Q30" s="17" t="s">
        <v>144</v>
      </c>
      <c r="R30" s="17" t="s">
        <v>25</v>
      </c>
      <c r="S30" s="17">
        <v>13</v>
      </c>
      <c r="T30" s="17">
        <v>1.5384615384615385</v>
      </c>
      <c r="U30" s="16"/>
    </row>
    <row r="31" spans="1:25" x14ac:dyDescent="0.25">
      <c r="A31" s="20">
        <v>9</v>
      </c>
      <c r="B31" s="17" t="s">
        <v>73</v>
      </c>
      <c r="C31" s="17" t="s">
        <v>27</v>
      </c>
      <c r="D31" s="17">
        <v>12</v>
      </c>
      <c r="E31" s="21">
        <v>0.41666666666666669</v>
      </c>
      <c r="F31" s="15"/>
      <c r="G31" s="17" t="s">
        <v>78</v>
      </c>
      <c r="H31" s="17" t="s">
        <v>75</v>
      </c>
      <c r="I31" s="17">
        <v>12</v>
      </c>
      <c r="J31" s="21">
        <v>1.8333333333333333</v>
      </c>
      <c r="K31" s="16"/>
      <c r="L31" s="17" t="s">
        <v>23</v>
      </c>
      <c r="M31" s="17" t="s">
        <v>22</v>
      </c>
      <c r="N31" s="17">
        <v>12</v>
      </c>
      <c r="O31" s="21">
        <v>1.25</v>
      </c>
      <c r="P31" s="16"/>
      <c r="Q31" s="17" t="s">
        <v>95</v>
      </c>
      <c r="R31" s="17" t="s">
        <v>90</v>
      </c>
      <c r="S31" s="17">
        <v>13</v>
      </c>
      <c r="T31" s="17">
        <v>1.5384615384615385</v>
      </c>
      <c r="U31" s="16"/>
    </row>
    <row r="32" spans="1:25" x14ac:dyDescent="0.25">
      <c r="A32" s="20">
        <v>10</v>
      </c>
      <c r="B32" s="17" t="s">
        <v>110</v>
      </c>
      <c r="C32" s="17" t="s">
        <v>27</v>
      </c>
      <c r="D32" s="17">
        <v>11</v>
      </c>
      <c r="E32" s="21">
        <v>0.27272727272727271</v>
      </c>
      <c r="F32" s="15"/>
      <c r="G32" s="17" t="s">
        <v>129</v>
      </c>
      <c r="H32" s="17" t="s">
        <v>6</v>
      </c>
      <c r="I32" s="17">
        <v>11</v>
      </c>
      <c r="J32" s="21">
        <v>1.8181818181818181</v>
      </c>
      <c r="K32" s="16"/>
      <c r="L32" s="17" t="s">
        <v>78</v>
      </c>
      <c r="M32" s="17" t="s">
        <v>75</v>
      </c>
      <c r="N32" s="17">
        <v>12</v>
      </c>
      <c r="O32" s="21">
        <v>1.1666666666666667</v>
      </c>
      <c r="P32" s="16"/>
      <c r="Q32" s="17" t="s">
        <v>78</v>
      </c>
      <c r="R32" s="17" t="s">
        <v>75</v>
      </c>
      <c r="S32" s="17">
        <v>12</v>
      </c>
      <c r="T32" s="17">
        <v>1.5</v>
      </c>
      <c r="U32" s="16"/>
    </row>
    <row r="33" spans="1:21" x14ac:dyDescent="0.25">
      <c r="A33" s="20">
        <v>11</v>
      </c>
      <c r="B33" s="17" t="s">
        <v>112</v>
      </c>
      <c r="C33" s="17" t="s">
        <v>27</v>
      </c>
      <c r="D33" s="17">
        <v>12</v>
      </c>
      <c r="E33" s="21">
        <v>0.25</v>
      </c>
      <c r="F33" s="15"/>
      <c r="G33" s="17" t="s">
        <v>100</v>
      </c>
      <c r="H33" s="17" t="s">
        <v>96</v>
      </c>
      <c r="I33" s="17">
        <v>11</v>
      </c>
      <c r="J33" s="21">
        <v>1.8181818181818181</v>
      </c>
      <c r="K33" s="16"/>
      <c r="L33" s="17" t="s">
        <v>124</v>
      </c>
      <c r="M33" s="17" t="s">
        <v>75</v>
      </c>
      <c r="N33" s="17">
        <v>12</v>
      </c>
      <c r="O33" s="21">
        <v>1.1666666666666667</v>
      </c>
      <c r="P33" s="16"/>
      <c r="Q33" s="17" t="s">
        <v>112</v>
      </c>
      <c r="R33" s="17" t="s">
        <v>27</v>
      </c>
      <c r="S33" s="17">
        <v>12</v>
      </c>
      <c r="T33" s="17">
        <v>1.3333333333333333</v>
      </c>
      <c r="U33" s="16"/>
    </row>
    <row r="34" spans="1:21" x14ac:dyDescent="0.25">
      <c r="A34" s="20">
        <v>12</v>
      </c>
      <c r="B34" s="17" t="s">
        <v>93</v>
      </c>
      <c r="C34" s="17" t="s">
        <v>90</v>
      </c>
      <c r="D34" s="17">
        <v>12</v>
      </c>
      <c r="E34" s="21">
        <v>0.25</v>
      </c>
      <c r="F34" s="15"/>
      <c r="G34" s="17" t="s">
        <v>122</v>
      </c>
      <c r="H34" s="17" t="s">
        <v>0</v>
      </c>
      <c r="I34" s="17">
        <v>10</v>
      </c>
      <c r="J34" s="21">
        <v>1.8</v>
      </c>
      <c r="K34" s="16"/>
      <c r="L34" s="17" t="s">
        <v>100</v>
      </c>
      <c r="M34" s="17" t="s">
        <v>96</v>
      </c>
      <c r="N34" s="17">
        <v>11</v>
      </c>
      <c r="O34" s="21">
        <v>1.0909090909090908</v>
      </c>
      <c r="P34" s="16"/>
      <c r="Q34" s="17" t="s">
        <v>5</v>
      </c>
      <c r="R34" s="17" t="s">
        <v>0</v>
      </c>
      <c r="S34" s="17">
        <v>12</v>
      </c>
      <c r="T34" s="17">
        <v>1.25</v>
      </c>
    </row>
    <row r="35" spans="1:21" x14ac:dyDescent="0.25">
      <c r="A35" s="20">
        <v>13</v>
      </c>
      <c r="B35" s="17" t="s">
        <v>117</v>
      </c>
      <c r="C35" s="17" t="s">
        <v>10</v>
      </c>
      <c r="D35" s="17">
        <v>13</v>
      </c>
      <c r="E35" s="21">
        <v>0.23076923076923078</v>
      </c>
      <c r="F35" s="15"/>
      <c r="G35" s="17" t="s">
        <v>95</v>
      </c>
      <c r="H35" s="17" t="s">
        <v>90</v>
      </c>
      <c r="I35" s="17">
        <v>13</v>
      </c>
      <c r="J35" s="21">
        <v>1.7692307692307692</v>
      </c>
      <c r="K35" s="16"/>
      <c r="L35" s="17" t="s">
        <v>132</v>
      </c>
      <c r="M35" s="17" t="s">
        <v>10</v>
      </c>
      <c r="N35" s="17">
        <v>12</v>
      </c>
      <c r="O35" s="21">
        <v>1</v>
      </c>
      <c r="P35" s="16"/>
      <c r="Q35" s="17" t="s">
        <v>143</v>
      </c>
      <c r="R35" s="17" t="s">
        <v>22</v>
      </c>
      <c r="S35" s="17">
        <v>11</v>
      </c>
      <c r="T35" s="17">
        <v>1.1818181818181819</v>
      </c>
    </row>
    <row r="36" spans="1:21" x14ac:dyDescent="0.25">
      <c r="A36" s="20">
        <v>14</v>
      </c>
      <c r="B36" s="17" t="s">
        <v>106</v>
      </c>
      <c r="C36" s="17" t="s">
        <v>12</v>
      </c>
      <c r="D36" s="17">
        <v>13</v>
      </c>
      <c r="E36" s="21">
        <v>0.23076923076923078</v>
      </c>
      <c r="F36" s="15"/>
      <c r="G36" s="17" t="s">
        <v>2</v>
      </c>
      <c r="H36" s="17" t="s">
        <v>0</v>
      </c>
      <c r="I36" s="17">
        <v>11</v>
      </c>
      <c r="J36" s="21">
        <v>1.6363636363636365</v>
      </c>
      <c r="K36" s="16"/>
      <c r="L36" s="17" t="s">
        <v>80</v>
      </c>
      <c r="M36" s="17" t="s">
        <v>10</v>
      </c>
      <c r="N36" s="17">
        <v>11</v>
      </c>
      <c r="O36" s="21">
        <v>1</v>
      </c>
      <c r="P36" s="16"/>
      <c r="Q36" s="17" t="s">
        <v>105</v>
      </c>
      <c r="R36" s="17" t="s">
        <v>75</v>
      </c>
      <c r="S36" s="17">
        <v>12</v>
      </c>
      <c r="T36" s="17">
        <v>1.1666666666666667</v>
      </c>
    </row>
    <row r="37" spans="1:21" x14ac:dyDescent="0.25">
      <c r="A37" s="20">
        <v>15</v>
      </c>
      <c r="B37" s="17" t="s">
        <v>144</v>
      </c>
      <c r="C37" s="17" t="s">
        <v>25</v>
      </c>
      <c r="D37" s="17">
        <v>13</v>
      </c>
      <c r="E37" s="21">
        <v>0.23076923076923078</v>
      </c>
      <c r="F37" s="15"/>
      <c r="G37" s="17" t="s">
        <v>113</v>
      </c>
      <c r="H37" s="17" t="s">
        <v>96</v>
      </c>
      <c r="I37" s="17">
        <v>11</v>
      </c>
      <c r="J37" s="21">
        <v>1.6363636363636365</v>
      </c>
      <c r="K37" s="16"/>
      <c r="L37" s="17" t="s">
        <v>141</v>
      </c>
      <c r="M37" s="17" t="s">
        <v>22</v>
      </c>
      <c r="N37" s="17">
        <v>10</v>
      </c>
      <c r="O37" s="21">
        <v>1</v>
      </c>
      <c r="P37" s="16"/>
      <c r="Q37" s="17" t="s">
        <v>142</v>
      </c>
      <c r="R37" s="17" t="s">
        <v>22</v>
      </c>
      <c r="S37" s="17">
        <v>10</v>
      </c>
      <c r="T37" s="17">
        <v>1.1000000000000001</v>
      </c>
    </row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S35"/>
  <sheetViews>
    <sheetView workbookViewId="0">
      <selection activeCell="A3" sqref="A3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19" width="0" style="5" hidden="1" customWidth="1"/>
    <col min="20" max="16384" width="9.140625" style="5"/>
  </cols>
  <sheetData>
    <row r="1" spans="1:19" x14ac:dyDescent="0.25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23" t="s">
        <v>25</v>
      </c>
    </row>
    <row r="2" spans="1:19" x14ac:dyDescent="0.25">
      <c r="A2" s="8" t="s">
        <v>30</v>
      </c>
      <c r="B2" s="8" t="s">
        <v>31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39</v>
      </c>
      <c r="K2" s="8" t="s">
        <v>40</v>
      </c>
      <c r="L2" s="8" t="s">
        <v>41</v>
      </c>
      <c r="M2" s="8" t="s">
        <v>42</v>
      </c>
      <c r="N2" s="17" t="s">
        <v>68</v>
      </c>
      <c r="O2" s="17" t="s">
        <v>69</v>
      </c>
      <c r="P2" s="17" t="s">
        <v>118</v>
      </c>
      <c r="Q2" s="16"/>
      <c r="R2" s="16" t="s">
        <v>119</v>
      </c>
      <c r="S2" s="16" t="s">
        <v>120</v>
      </c>
    </row>
    <row r="3" spans="1:19" x14ac:dyDescent="0.25">
      <c r="A3" s="9" t="s">
        <v>26</v>
      </c>
      <c r="B3" s="10">
        <v>8</v>
      </c>
      <c r="C3" s="10">
        <v>5</v>
      </c>
      <c r="D3" s="10">
        <v>8</v>
      </c>
      <c r="E3" s="10">
        <v>1</v>
      </c>
      <c r="F3" s="10">
        <v>34</v>
      </c>
      <c r="G3" s="10">
        <v>17</v>
      </c>
      <c r="H3" s="10">
        <v>6</v>
      </c>
      <c r="I3" s="10">
        <v>1</v>
      </c>
      <c r="J3" s="10">
        <v>5</v>
      </c>
      <c r="K3" s="10">
        <v>0</v>
      </c>
      <c r="L3" s="10">
        <v>0</v>
      </c>
      <c r="M3" s="10">
        <v>35</v>
      </c>
      <c r="N3" s="17">
        <f>VLOOKUP(A3,Games!$A$2:$D$527,3,FALSE)</f>
        <v>0</v>
      </c>
      <c r="O3" s="17">
        <f>VLOOKUP(A3,Games!$A$2:$D$527,4,FALSE)</f>
        <v>8</v>
      </c>
      <c r="P3" s="11">
        <f>(R3-S3)/B3</f>
        <v>10.375</v>
      </c>
      <c r="Q3" s="16"/>
      <c r="R3" s="16">
        <f>SUM(M3,I3,H3,G3,F3)</f>
        <v>93</v>
      </c>
      <c r="S3" s="16">
        <f>SUM((J3*2),(K3*3),(L3*4))</f>
        <v>10</v>
      </c>
    </row>
    <row r="4" spans="1:19" x14ac:dyDescent="0.25">
      <c r="A4" s="9" t="s">
        <v>85</v>
      </c>
      <c r="B4" s="10">
        <v>9</v>
      </c>
      <c r="C4" s="10">
        <v>17</v>
      </c>
      <c r="D4" s="10">
        <v>0</v>
      </c>
      <c r="E4" s="10">
        <v>8</v>
      </c>
      <c r="F4" s="10">
        <v>71</v>
      </c>
      <c r="G4" s="10">
        <v>6</v>
      </c>
      <c r="H4" s="10">
        <v>7</v>
      </c>
      <c r="I4" s="10">
        <v>9</v>
      </c>
      <c r="J4" s="10">
        <v>15</v>
      </c>
      <c r="K4" s="10">
        <v>0</v>
      </c>
      <c r="L4" s="10">
        <v>0</v>
      </c>
      <c r="M4" s="10">
        <v>42</v>
      </c>
      <c r="N4" s="17">
        <f>VLOOKUP(A4,Games!$A$2:$D$527,3,FALSE)</f>
        <v>0</v>
      </c>
      <c r="O4" s="17">
        <f>VLOOKUP(A4,Games!$A$2:$D$527,4,FALSE)</f>
        <v>9</v>
      </c>
      <c r="P4" s="11">
        <f t="shared" ref="P4:P11" si="0">(R4-S4)/B4</f>
        <v>11.666666666666666</v>
      </c>
      <c r="Q4" s="16"/>
      <c r="R4" s="16">
        <f t="shared" ref="R4:R11" si="1">SUM(M4,I4,H4,G4,F4)</f>
        <v>135</v>
      </c>
      <c r="S4" s="16">
        <f t="shared" ref="S4:S11" si="2">SUM((J4*2),(K4*3),(L4*4))</f>
        <v>30</v>
      </c>
    </row>
    <row r="5" spans="1:19" x14ac:dyDescent="0.25">
      <c r="A5" s="9" t="s">
        <v>28</v>
      </c>
      <c r="B5" s="10">
        <v>13</v>
      </c>
      <c r="C5" s="10">
        <v>22</v>
      </c>
      <c r="D5" s="10">
        <v>12</v>
      </c>
      <c r="E5" s="10">
        <v>13</v>
      </c>
      <c r="F5" s="10">
        <v>41</v>
      </c>
      <c r="G5" s="10">
        <v>74</v>
      </c>
      <c r="H5" s="10">
        <v>22</v>
      </c>
      <c r="I5" s="10">
        <v>0</v>
      </c>
      <c r="J5" s="10">
        <v>5</v>
      </c>
      <c r="K5" s="10">
        <v>0</v>
      </c>
      <c r="L5" s="10">
        <v>0</v>
      </c>
      <c r="M5" s="10">
        <v>93</v>
      </c>
      <c r="N5" s="17">
        <f>VLOOKUP(A5,Games!$A$2:$D$527,3,FALSE)</f>
        <v>0</v>
      </c>
      <c r="O5" s="17">
        <f>VLOOKUP(A5,Games!$A$2:$D$527,4,FALSE)</f>
        <v>13</v>
      </c>
      <c r="P5" s="11">
        <f t="shared" si="0"/>
        <v>16.923076923076923</v>
      </c>
      <c r="Q5" s="16"/>
      <c r="R5" s="16">
        <f t="shared" si="1"/>
        <v>230</v>
      </c>
      <c r="S5" s="16">
        <f t="shared" si="2"/>
        <v>10</v>
      </c>
    </row>
    <row r="6" spans="1:19" x14ac:dyDescent="0.25">
      <c r="A6" s="9" t="s">
        <v>56</v>
      </c>
      <c r="B6" s="10">
        <v>11</v>
      </c>
      <c r="C6" s="10">
        <v>47</v>
      </c>
      <c r="D6" s="10">
        <v>0</v>
      </c>
      <c r="E6" s="10">
        <v>12</v>
      </c>
      <c r="F6" s="10">
        <v>95</v>
      </c>
      <c r="G6" s="10">
        <v>11</v>
      </c>
      <c r="H6" s="10">
        <v>8</v>
      </c>
      <c r="I6" s="10">
        <v>6</v>
      </c>
      <c r="J6" s="10">
        <v>5</v>
      </c>
      <c r="K6" s="10">
        <v>1</v>
      </c>
      <c r="L6" s="10">
        <v>0</v>
      </c>
      <c r="M6" s="10">
        <v>106</v>
      </c>
      <c r="N6" s="17">
        <f>VLOOKUP(A6,Games!$A$2:$D$527,3,FALSE)</f>
        <v>0</v>
      </c>
      <c r="O6" s="17">
        <f>VLOOKUP(A6,Games!$A$2:$D$527,4,FALSE)</f>
        <v>11</v>
      </c>
      <c r="P6" s="11">
        <f t="shared" si="0"/>
        <v>19.363636363636363</v>
      </c>
      <c r="Q6" s="16"/>
      <c r="R6" s="16">
        <f t="shared" si="1"/>
        <v>226</v>
      </c>
      <c r="S6" s="16">
        <f t="shared" si="2"/>
        <v>13</v>
      </c>
    </row>
    <row r="7" spans="1:19" x14ac:dyDescent="0.25">
      <c r="A7" s="9" t="s">
        <v>103</v>
      </c>
      <c r="B7" s="10">
        <v>8</v>
      </c>
      <c r="C7" s="10">
        <v>21</v>
      </c>
      <c r="D7" s="10">
        <v>17</v>
      </c>
      <c r="E7" s="10">
        <v>5</v>
      </c>
      <c r="F7" s="10">
        <v>23</v>
      </c>
      <c r="G7" s="10">
        <v>11</v>
      </c>
      <c r="H7" s="10">
        <v>5</v>
      </c>
      <c r="I7" s="10">
        <v>1</v>
      </c>
      <c r="J7" s="10">
        <v>9</v>
      </c>
      <c r="K7" s="10">
        <v>0</v>
      </c>
      <c r="L7" s="10">
        <v>0</v>
      </c>
      <c r="M7" s="10">
        <v>98</v>
      </c>
      <c r="N7" s="17">
        <f>VLOOKUP(A7,Games!$A$2:$D$527,3,FALSE)</f>
        <v>0</v>
      </c>
      <c r="O7" s="17">
        <f>VLOOKUP(A7,Games!$A$2:$D$527,4,FALSE)</f>
        <v>8</v>
      </c>
      <c r="P7" s="11">
        <f t="shared" si="0"/>
        <v>15</v>
      </c>
      <c r="Q7" s="16"/>
      <c r="R7" s="16">
        <f t="shared" si="1"/>
        <v>138</v>
      </c>
      <c r="S7" s="16">
        <f t="shared" si="2"/>
        <v>18</v>
      </c>
    </row>
    <row r="8" spans="1:19" x14ac:dyDescent="0.25">
      <c r="A8" s="9" t="s">
        <v>84</v>
      </c>
      <c r="B8" s="10">
        <v>10</v>
      </c>
      <c r="C8" s="10">
        <v>37</v>
      </c>
      <c r="D8" s="10">
        <v>0</v>
      </c>
      <c r="E8" s="10">
        <v>3</v>
      </c>
      <c r="F8" s="10">
        <v>36</v>
      </c>
      <c r="G8" s="10">
        <v>17</v>
      </c>
      <c r="H8" s="10">
        <v>4</v>
      </c>
      <c r="I8" s="10">
        <v>2</v>
      </c>
      <c r="J8" s="10">
        <v>6</v>
      </c>
      <c r="K8" s="10">
        <v>0</v>
      </c>
      <c r="L8" s="10">
        <v>0</v>
      </c>
      <c r="M8" s="10">
        <v>77</v>
      </c>
      <c r="N8" s="17">
        <f>VLOOKUP(A8,Games!$A$2:$D$527,3,FALSE)</f>
        <v>0</v>
      </c>
      <c r="O8" s="17">
        <f>VLOOKUP(A8,Games!$A$2:$D$527,4,FALSE)</f>
        <v>10</v>
      </c>
      <c r="P8" s="11">
        <f t="shared" si="0"/>
        <v>12.4</v>
      </c>
      <c r="Q8" s="16"/>
      <c r="R8" s="16">
        <f t="shared" si="1"/>
        <v>136</v>
      </c>
      <c r="S8" s="16">
        <f t="shared" si="2"/>
        <v>12</v>
      </c>
    </row>
    <row r="9" spans="1:19" x14ac:dyDescent="0.25">
      <c r="A9" s="9" t="s">
        <v>86</v>
      </c>
      <c r="B9" s="10">
        <v>9</v>
      </c>
      <c r="C9" s="10">
        <v>11</v>
      </c>
      <c r="D9" s="10">
        <v>2</v>
      </c>
      <c r="E9" s="10">
        <v>11</v>
      </c>
      <c r="F9" s="10">
        <v>46</v>
      </c>
      <c r="G9" s="10">
        <v>21</v>
      </c>
      <c r="H9" s="10">
        <v>16</v>
      </c>
      <c r="I9" s="10">
        <v>2</v>
      </c>
      <c r="J9" s="10">
        <v>14</v>
      </c>
      <c r="K9" s="10">
        <v>0</v>
      </c>
      <c r="L9" s="10">
        <v>0</v>
      </c>
      <c r="M9" s="10">
        <v>39</v>
      </c>
      <c r="N9" s="17">
        <f>VLOOKUP(A9,Games!$A$2:$D$527,3,FALSE)</f>
        <v>0</v>
      </c>
      <c r="O9" s="17">
        <f>VLOOKUP(A9,Games!$A$2:$D$527,4,FALSE)</f>
        <v>9</v>
      </c>
      <c r="P9" s="11">
        <f t="shared" si="0"/>
        <v>10.666666666666666</v>
      </c>
      <c r="Q9" s="16"/>
      <c r="R9" s="16">
        <f t="shared" si="1"/>
        <v>124</v>
      </c>
      <c r="S9" s="16">
        <f t="shared" si="2"/>
        <v>28</v>
      </c>
    </row>
    <row r="10" spans="1:19" x14ac:dyDescent="0.25">
      <c r="A10" s="9" t="s">
        <v>109</v>
      </c>
      <c r="B10" s="10">
        <v>12</v>
      </c>
      <c r="C10" s="10">
        <v>18</v>
      </c>
      <c r="D10" s="10">
        <v>7</v>
      </c>
      <c r="E10" s="10">
        <v>8</v>
      </c>
      <c r="F10" s="10">
        <v>76</v>
      </c>
      <c r="G10" s="10">
        <v>19</v>
      </c>
      <c r="H10" s="10">
        <v>6</v>
      </c>
      <c r="I10" s="10">
        <v>9</v>
      </c>
      <c r="J10" s="10">
        <v>13</v>
      </c>
      <c r="K10" s="10">
        <v>0</v>
      </c>
      <c r="L10" s="10">
        <v>0</v>
      </c>
      <c r="M10" s="10">
        <v>65</v>
      </c>
      <c r="N10" s="17">
        <f>VLOOKUP(A10,Games!$A$2:$D$527,3,FALSE)</f>
        <v>0</v>
      </c>
      <c r="O10" s="17">
        <f>VLOOKUP(A10,Games!$A$2:$D$527,4,FALSE)</f>
        <v>12</v>
      </c>
      <c r="P10" s="11">
        <f t="shared" si="0"/>
        <v>12.416666666666666</v>
      </c>
      <c r="Q10" s="16"/>
      <c r="R10" s="16">
        <f t="shared" si="1"/>
        <v>175</v>
      </c>
      <c r="S10" s="16">
        <f t="shared" si="2"/>
        <v>26</v>
      </c>
    </row>
    <row r="11" spans="1:19" x14ac:dyDescent="0.25">
      <c r="A11" s="9" t="s">
        <v>144</v>
      </c>
      <c r="B11" s="10">
        <v>13</v>
      </c>
      <c r="C11" s="10">
        <v>52</v>
      </c>
      <c r="D11" s="10">
        <v>9</v>
      </c>
      <c r="E11" s="10">
        <v>20</v>
      </c>
      <c r="F11" s="10">
        <v>62</v>
      </c>
      <c r="G11" s="10">
        <v>17</v>
      </c>
      <c r="H11" s="10">
        <v>15</v>
      </c>
      <c r="I11" s="10">
        <v>3</v>
      </c>
      <c r="J11" s="10">
        <v>18</v>
      </c>
      <c r="K11" s="10">
        <v>0</v>
      </c>
      <c r="L11" s="10">
        <v>0</v>
      </c>
      <c r="M11" s="10">
        <v>151</v>
      </c>
      <c r="N11" s="17">
        <f>VLOOKUP(A11,Games!$A$2:$D$527,3,FALSE)</f>
        <v>0</v>
      </c>
      <c r="O11" s="17">
        <f>VLOOKUP(A11,Games!$A$2:$D$527,4,FALSE)</f>
        <v>13</v>
      </c>
      <c r="P11" s="11">
        <f t="shared" si="0"/>
        <v>16.307692307692307</v>
      </c>
      <c r="Q11" s="16"/>
      <c r="R11" s="16">
        <f t="shared" si="1"/>
        <v>248</v>
      </c>
      <c r="S11" s="16">
        <f t="shared" si="2"/>
        <v>36</v>
      </c>
    </row>
    <row r="12" spans="1:19" x14ac:dyDescent="0.25">
      <c r="A12" s="9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1"/>
      <c r="Q12" s="16"/>
      <c r="R12" s="16"/>
      <c r="S12" s="16"/>
    </row>
    <row r="13" spans="1:19" x14ac:dyDescent="0.2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1"/>
      <c r="Q13" s="16"/>
      <c r="R13" s="16"/>
      <c r="S13" s="16"/>
    </row>
    <row r="14" spans="1:19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1"/>
      <c r="Q14" s="16"/>
      <c r="R14" s="16"/>
      <c r="S14" s="16"/>
    </row>
    <row r="15" spans="1:19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1"/>
      <c r="Q15" s="16"/>
      <c r="R15" s="16"/>
      <c r="S15" s="16"/>
    </row>
    <row r="16" spans="1:19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1"/>
      <c r="Q16" s="16"/>
      <c r="R16" s="16"/>
      <c r="S16" s="16"/>
    </row>
    <row r="17" spans="1:19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1"/>
      <c r="Q17" s="16"/>
      <c r="R17" s="16"/>
      <c r="S17" s="16"/>
    </row>
    <row r="18" spans="1:19" x14ac:dyDescent="0.25">
      <c r="A18" s="78" t="s">
        <v>43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9" x14ac:dyDescent="0.25">
      <c r="A19" s="62" t="s">
        <v>25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9" x14ac:dyDescent="0.25">
      <c r="A20" s="8" t="s">
        <v>30</v>
      </c>
      <c r="B20" s="8" t="s">
        <v>31</v>
      </c>
      <c r="C20" s="8" t="s">
        <v>32</v>
      </c>
      <c r="D20" s="8" t="s">
        <v>33</v>
      </c>
      <c r="E20" s="8" t="s">
        <v>34</v>
      </c>
      <c r="F20" s="8" t="s">
        <v>35</v>
      </c>
      <c r="G20" s="8" t="s">
        <v>36</v>
      </c>
      <c r="H20" s="8" t="s">
        <v>37</v>
      </c>
      <c r="I20" s="8" t="s">
        <v>38</v>
      </c>
      <c r="J20" s="8" t="s">
        <v>39</v>
      </c>
      <c r="K20" s="8" t="s">
        <v>40</v>
      </c>
      <c r="L20" s="8" t="s">
        <v>41</v>
      </c>
      <c r="M20" s="8" t="s">
        <v>42</v>
      </c>
    </row>
    <row r="21" spans="1:19" x14ac:dyDescent="0.25">
      <c r="A21" s="9" t="str">
        <f t="shared" ref="A21:A34" si="3">IF(A3=""," ",A3)</f>
        <v>Abhi Kashyap</v>
      </c>
      <c r="B21" s="10"/>
      <c r="C21" s="11">
        <f t="shared" ref="C21:M21" si="4">IF(ISNUMBER($B3),C3/$B3," ")</f>
        <v>0.625</v>
      </c>
      <c r="D21" s="11">
        <f t="shared" si="4"/>
        <v>1</v>
      </c>
      <c r="E21" s="11">
        <f t="shared" si="4"/>
        <v>0.125</v>
      </c>
      <c r="F21" s="11">
        <f t="shared" si="4"/>
        <v>4.25</v>
      </c>
      <c r="G21" s="11">
        <f t="shared" si="4"/>
        <v>2.125</v>
      </c>
      <c r="H21" s="11">
        <f t="shared" si="4"/>
        <v>0.75</v>
      </c>
      <c r="I21" s="11">
        <f t="shared" si="4"/>
        <v>0.125</v>
      </c>
      <c r="J21" s="11">
        <f t="shared" si="4"/>
        <v>0.625</v>
      </c>
      <c r="K21" s="11">
        <f t="shared" si="4"/>
        <v>0</v>
      </c>
      <c r="L21" s="11">
        <f t="shared" si="4"/>
        <v>0</v>
      </c>
      <c r="M21" s="11">
        <f t="shared" si="4"/>
        <v>4.375</v>
      </c>
    </row>
    <row r="22" spans="1:19" x14ac:dyDescent="0.25">
      <c r="A22" s="9" t="str">
        <f t="shared" si="3"/>
        <v>Ben Artuso</v>
      </c>
      <c r="B22" s="10"/>
      <c r="C22" s="11">
        <f t="shared" ref="C22:M22" si="5">IF(ISNUMBER($B4),C4/$B4," ")</f>
        <v>1.8888888888888888</v>
      </c>
      <c r="D22" s="11">
        <f t="shared" si="5"/>
        <v>0</v>
      </c>
      <c r="E22" s="11">
        <f t="shared" si="5"/>
        <v>0.88888888888888884</v>
      </c>
      <c r="F22" s="11">
        <f t="shared" si="5"/>
        <v>7.8888888888888893</v>
      </c>
      <c r="G22" s="11">
        <f t="shared" si="5"/>
        <v>0.66666666666666663</v>
      </c>
      <c r="H22" s="11">
        <f t="shared" si="5"/>
        <v>0.77777777777777779</v>
      </c>
      <c r="I22" s="11">
        <f t="shared" si="5"/>
        <v>1</v>
      </c>
      <c r="J22" s="11">
        <f t="shared" si="5"/>
        <v>1.6666666666666667</v>
      </c>
      <c r="K22" s="11">
        <f t="shared" si="5"/>
        <v>0</v>
      </c>
      <c r="L22" s="11">
        <f t="shared" si="5"/>
        <v>0</v>
      </c>
      <c r="M22" s="11">
        <f t="shared" si="5"/>
        <v>4.666666666666667</v>
      </c>
    </row>
    <row r="23" spans="1:19" x14ac:dyDescent="0.25">
      <c r="A23" s="9" t="str">
        <f t="shared" si="3"/>
        <v>Blake Richards</v>
      </c>
      <c r="B23" s="10"/>
      <c r="C23" s="11">
        <f t="shared" ref="C23:M23" si="6">IF(ISNUMBER($B5),C5/$B5," ")</f>
        <v>1.6923076923076923</v>
      </c>
      <c r="D23" s="11">
        <f t="shared" si="6"/>
        <v>0.92307692307692313</v>
      </c>
      <c r="E23" s="11">
        <f t="shared" si="6"/>
        <v>1</v>
      </c>
      <c r="F23" s="11">
        <f t="shared" si="6"/>
        <v>3.1538461538461537</v>
      </c>
      <c r="G23" s="11">
        <f t="shared" si="6"/>
        <v>5.6923076923076925</v>
      </c>
      <c r="H23" s="11">
        <f t="shared" si="6"/>
        <v>1.6923076923076923</v>
      </c>
      <c r="I23" s="11">
        <f t="shared" si="6"/>
        <v>0</v>
      </c>
      <c r="J23" s="11">
        <f t="shared" si="6"/>
        <v>0.38461538461538464</v>
      </c>
      <c r="K23" s="11">
        <f t="shared" si="6"/>
        <v>0</v>
      </c>
      <c r="L23" s="11">
        <f t="shared" si="6"/>
        <v>0</v>
      </c>
      <c r="M23" s="11">
        <f t="shared" si="6"/>
        <v>7.1538461538461542</v>
      </c>
    </row>
    <row r="24" spans="1:19" x14ac:dyDescent="0.25">
      <c r="A24" s="9" t="str">
        <f t="shared" si="3"/>
        <v>Dino Hladenki</v>
      </c>
      <c r="B24" s="10"/>
      <c r="C24" s="11">
        <f t="shared" ref="C24:M24" si="7">IF(ISNUMBER($B6),C6/$B6," ")</f>
        <v>4.2727272727272725</v>
      </c>
      <c r="D24" s="11">
        <f t="shared" si="7"/>
        <v>0</v>
      </c>
      <c r="E24" s="11">
        <f t="shared" si="7"/>
        <v>1.0909090909090908</v>
      </c>
      <c r="F24" s="11">
        <f t="shared" si="7"/>
        <v>8.6363636363636367</v>
      </c>
      <c r="G24" s="11">
        <f t="shared" si="7"/>
        <v>1</v>
      </c>
      <c r="H24" s="11">
        <f t="shared" si="7"/>
        <v>0.72727272727272729</v>
      </c>
      <c r="I24" s="11">
        <f t="shared" si="7"/>
        <v>0.54545454545454541</v>
      </c>
      <c r="J24" s="11">
        <f t="shared" si="7"/>
        <v>0.45454545454545453</v>
      </c>
      <c r="K24" s="11">
        <f t="shared" si="7"/>
        <v>9.0909090909090912E-2</v>
      </c>
      <c r="L24" s="11">
        <f t="shared" si="7"/>
        <v>0</v>
      </c>
      <c r="M24" s="11">
        <f t="shared" si="7"/>
        <v>9.6363636363636367</v>
      </c>
    </row>
    <row r="25" spans="1:19" x14ac:dyDescent="0.25">
      <c r="A25" s="9" t="str">
        <f t="shared" si="3"/>
        <v>Michael Pogson</v>
      </c>
      <c r="B25" s="10"/>
      <c r="C25" s="11">
        <f t="shared" ref="C25:M25" si="8">IF(ISNUMBER($B7),C7/$B7," ")</f>
        <v>2.625</v>
      </c>
      <c r="D25" s="11">
        <f t="shared" si="8"/>
        <v>2.125</v>
      </c>
      <c r="E25" s="11">
        <f t="shared" si="8"/>
        <v>0.625</v>
      </c>
      <c r="F25" s="11">
        <f t="shared" si="8"/>
        <v>2.875</v>
      </c>
      <c r="G25" s="11">
        <f t="shared" si="8"/>
        <v>1.375</v>
      </c>
      <c r="H25" s="11">
        <f t="shared" si="8"/>
        <v>0.625</v>
      </c>
      <c r="I25" s="11">
        <f t="shared" si="8"/>
        <v>0.125</v>
      </c>
      <c r="J25" s="11">
        <f t="shared" si="8"/>
        <v>1.125</v>
      </c>
      <c r="K25" s="11">
        <f t="shared" si="8"/>
        <v>0</v>
      </c>
      <c r="L25" s="11">
        <f t="shared" si="8"/>
        <v>0</v>
      </c>
      <c r="M25" s="11">
        <f t="shared" si="8"/>
        <v>12.25</v>
      </c>
    </row>
    <row r="26" spans="1:19" x14ac:dyDescent="0.25">
      <c r="A26" s="9" t="str">
        <f t="shared" si="3"/>
        <v>Russell Koehne</v>
      </c>
      <c r="B26" s="10"/>
      <c r="C26" s="11">
        <f t="shared" ref="C26:M26" si="9">IF(ISNUMBER($B8),C8/$B8," ")</f>
        <v>3.7</v>
      </c>
      <c r="D26" s="11">
        <f t="shared" si="9"/>
        <v>0</v>
      </c>
      <c r="E26" s="11">
        <f t="shared" si="9"/>
        <v>0.3</v>
      </c>
      <c r="F26" s="11">
        <f t="shared" si="9"/>
        <v>3.6</v>
      </c>
      <c r="G26" s="11">
        <f t="shared" si="9"/>
        <v>1.7</v>
      </c>
      <c r="H26" s="11">
        <f t="shared" si="9"/>
        <v>0.4</v>
      </c>
      <c r="I26" s="11">
        <f t="shared" si="9"/>
        <v>0.2</v>
      </c>
      <c r="J26" s="11">
        <f t="shared" si="9"/>
        <v>0.6</v>
      </c>
      <c r="K26" s="11">
        <f t="shared" si="9"/>
        <v>0</v>
      </c>
      <c r="L26" s="11">
        <f t="shared" si="9"/>
        <v>0</v>
      </c>
      <c r="M26" s="11">
        <f t="shared" si="9"/>
        <v>7.7</v>
      </c>
    </row>
    <row r="27" spans="1:19" x14ac:dyDescent="0.25">
      <c r="A27" s="9" t="str">
        <f t="shared" si="3"/>
        <v>Vlado Taseski</v>
      </c>
      <c r="B27" s="10"/>
      <c r="C27" s="11">
        <f t="shared" ref="C27:M27" si="10">IF(ISNUMBER($B9),C9/$B9," ")</f>
        <v>1.2222222222222223</v>
      </c>
      <c r="D27" s="11">
        <f t="shared" si="10"/>
        <v>0.22222222222222221</v>
      </c>
      <c r="E27" s="11">
        <f t="shared" si="10"/>
        <v>1.2222222222222223</v>
      </c>
      <c r="F27" s="11">
        <f t="shared" si="10"/>
        <v>5.1111111111111107</v>
      </c>
      <c r="G27" s="11">
        <f t="shared" si="10"/>
        <v>2.3333333333333335</v>
      </c>
      <c r="H27" s="11">
        <f t="shared" si="10"/>
        <v>1.7777777777777777</v>
      </c>
      <c r="I27" s="11">
        <f t="shared" si="10"/>
        <v>0.22222222222222221</v>
      </c>
      <c r="J27" s="11">
        <f t="shared" si="10"/>
        <v>1.5555555555555556</v>
      </c>
      <c r="K27" s="11">
        <f t="shared" si="10"/>
        <v>0</v>
      </c>
      <c r="L27" s="11">
        <f t="shared" si="10"/>
        <v>0</v>
      </c>
      <c r="M27" s="11">
        <f t="shared" si="10"/>
        <v>4.333333333333333</v>
      </c>
    </row>
    <row r="28" spans="1:19" x14ac:dyDescent="0.25">
      <c r="A28" s="9" t="str">
        <f t="shared" si="3"/>
        <v>Joel Youngberry</v>
      </c>
      <c r="B28" s="10"/>
      <c r="C28" s="11">
        <f t="shared" ref="C28:M28" si="11">IF(ISNUMBER($B10),C10/$B10," ")</f>
        <v>1.5</v>
      </c>
      <c r="D28" s="11">
        <f t="shared" si="11"/>
        <v>0.58333333333333337</v>
      </c>
      <c r="E28" s="11">
        <f t="shared" si="11"/>
        <v>0.66666666666666663</v>
      </c>
      <c r="F28" s="11">
        <f t="shared" si="11"/>
        <v>6.333333333333333</v>
      </c>
      <c r="G28" s="11">
        <f t="shared" si="11"/>
        <v>1.5833333333333333</v>
      </c>
      <c r="H28" s="11">
        <f t="shared" si="11"/>
        <v>0.5</v>
      </c>
      <c r="I28" s="11">
        <f t="shared" si="11"/>
        <v>0.75</v>
      </c>
      <c r="J28" s="11">
        <f t="shared" si="11"/>
        <v>1.0833333333333333</v>
      </c>
      <c r="K28" s="11">
        <f t="shared" si="11"/>
        <v>0</v>
      </c>
      <c r="L28" s="11">
        <f t="shared" si="11"/>
        <v>0</v>
      </c>
      <c r="M28" s="11">
        <f t="shared" si="11"/>
        <v>5.416666666666667</v>
      </c>
    </row>
    <row r="29" spans="1:19" x14ac:dyDescent="0.25">
      <c r="A29" s="9" t="str">
        <f t="shared" si="3"/>
        <v>Brendan Armstrong</v>
      </c>
      <c r="B29" s="10"/>
      <c r="C29" s="11">
        <f t="shared" ref="C29:M29" si="12">IF(ISNUMBER($B11),C11/$B11," ")</f>
        <v>4</v>
      </c>
      <c r="D29" s="11">
        <f t="shared" si="12"/>
        <v>0.69230769230769229</v>
      </c>
      <c r="E29" s="11">
        <f t="shared" si="12"/>
        <v>1.5384615384615385</v>
      </c>
      <c r="F29" s="11">
        <f t="shared" si="12"/>
        <v>4.7692307692307692</v>
      </c>
      <c r="G29" s="11">
        <f t="shared" si="12"/>
        <v>1.3076923076923077</v>
      </c>
      <c r="H29" s="11">
        <f t="shared" si="12"/>
        <v>1.1538461538461537</v>
      </c>
      <c r="I29" s="11">
        <f t="shared" si="12"/>
        <v>0.23076923076923078</v>
      </c>
      <c r="J29" s="11">
        <f t="shared" si="12"/>
        <v>1.3846153846153846</v>
      </c>
      <c r="K29" s="11">
        <f t="shared" si="12"/>
        <v>0</v>
      </c>
      <c r="L29" s="11">
        <f t="shared" si="12"/>
        <v>0</v>
      </c>
      <c r="M29" s="11">
        <f t="shared" si="12"/>
        <v>11.615384615384615</v>
      </c>
    </row>
    <row r="30" spans="1:19" x14ac:dyDescent="0.25">
      <c r="A30" s="9" t="str">
        <f t="shared" si="3"/>
        <v xml:space="preserve"> </v>
      </c>
      <c r="B30" s="8"/>
      <c r="C30" s="11" t="str">
        <f t="shared" ref="C30:M30" si="13">IF(ISNUMBER($B12),C12/$B12," ")</f>
        <v xml:space="preserve"> </v>
      </c>
      <c r="D30" s="11" t="str">
        <f t="shared" si="13"/>
        <v xml:space="preserve"> </v>
      </c>
      <c r="E30" s="11" t="str">
        <f t="shared" si="13"/>
        <v xml:space="preserve"> </v>
      </c>
      <c r="F30" s="11" t="str">
        <f t="shared" si="13"/>
        <v xml:space="preserve"> </v>
      </c>
      <c r="G30" s="11" t="str">
        <f t="shared" si="13"/>
        <v xml:space="preserve"> </v>
      </c>
      <c r="H30" s="11" t="str">
        <f t="shared" si="13"/>
        <v xml:space="preserve"> </v>
      </c>
      <c r="I30" s="11" t="str">
        <f t="shared" si="13"/>
        <v xml:space="preserve"> </v>
      </c>
      <c r="J30" s="11" t="str">
        <f t="shared" si="13"/>
        <v xml:space="preserve"> </v>
      </c>
      <c r="K30" s="11" t="str">
        <f t="shared" si="13"/>
        <v xml:space="preserve"> </v>
      </c>
      <c r="L30" s="11" t="str">
        <f t="shared" si="13"/>
        <v xml:space="preserve"> </v>
      </c>
      <c r="M30" s="11" t="str">
        <f t="shared" si="13"/>
        <v xml:space="preserve"> </v>
      </c>
    </row>
    <row r="31" spans="1:19" x14ac:dyDescent="0.25">
      <c r="A31" s="9" t="str">
        <f t="shared" si="3"/>
        <v xml:space="preserve"> </v>
      </c>
      <c r="B31" s="8"/>
      <c r="C31" s="11" t="str">
        <f t="shared" ref="C31:M31" si="14">IF(ISNUMBER($B13),C13/$B13," ")</f>
        <v xml:space="preserve"> </v>
      </c>
      <c r="D31" s="11" t="str">
        <f t="shared" si="14"/>
        <v xml:space="preserve"> </v>
      </c>
      <c r="E31" s="11" t="str">
        <f t="shared" si="14"/>
        <v xml:space="preserve"> </v>
      </c>
      <c r="F31" s="11" t="str">
        <f t="shared" si="14"/>
        <v xml:space="preserve"> </v>
      </c>
      <c r="G31" s="11" t="str">
        <f t="shared" si="14"/>
        <v xml:space="preserve"> </v>
      </c>
      <c r="H31" s="11" t="str">
        <f t="shared" si="14"/>
        <v xml:space="preserve"> </v>
      </c>
      <c r="I31" s="11" t="str">
        <f t="shared" si="14"/>
        <v xml:space="preserve"> </v>
      </c>
      <c r="J31" s="11" t="str">
        <f t="shared" si="14"/>
        <v xml:space="preserve"> </v>
      </c>
      <c r="K31" s="11" t="str">
        <f t="shared" si="14"/>
        <v xml:space="preserve"> </v>
      </c>
      <c r="L31" s="11" t="str">
        <f t="shared" si="14"/>
        <v xml:space="preserve"> </v>
      </c>
      <c r="M31" s="11" t="str">
        <f t="shared" si="14"/>
        <v xml:space="preserve"> </v>
      </c>
    </row>
    <row r="32" spans="1:19" x14ac:dyDescent="0.25">
      <c r="A32" s="9" t="str">
        <f t="shared" si="3"/>
        <v xml:space="preserve"> </v>
      </c>
      <c r="B32" s="8"/>
      <c r="C32" s="11" t="str">
        <f t="shared" ref="C32:M32" si="15">IF(ISNUMBER($B14),C14/$B14," ")</f>
        <v xml:space="preserve"> </v>
      </c>
      <c r="D32" s="11" t="str">
        <f t="shared" si="15"/>
        <v xml:space="preserve"> </v>
      </c>
      <c r="E32" s="11" t="str">
        <f t="shared" si="15"/>
        <v xml:space="preserve"> </v>
      </c>
      <c r="F32" s="11" t="str">
        <f t="shared" si="15"/>
        <v xml:space="preserve"> </v>
      </c>
      <c r="G32" s="11" t="str">
        <f t="shared" si="15"/>
        <v xml:space="preserve"> </v>
      </c>
      <c r="H32" s="11" t="str">
        <f t="shared" si="15"/>
        <v xml:space="preserve"> </v>
      </c>
      <c r="I32" s="11" t="str">
        <f t="shared" si="15"/>
        <v xml:space="preserve"> </v>
      </c>
      <c r="J32" s="11" t="str">
        <f t="shared" si="15"/>
        <v xml:space="preserve"> </v>
      </c>
      <c r="K32" s="11" t="str">
        <f t="shared" si="15"/>
        <v xml:space="preserve"> </v>
      </c>
      <c r="L32" s="11" t="str">
        <f t="shared" si="15"/>
        <v xml:space="preserve"> </v>
      </c>
      <c r="M32" s="11" t="str">
        <f t="shared" si="15"/>
        <v xml:space="preserve"> </v>
      </c>
    </row>
    <row r="33" spans="1:13" x14ac:dyDescent="0.25">
      <c r="A33" s="9" t="str">
        <f t="shared" si="3"/>
        <v xml:space="preserve"> </v>
      </c>
      <c r="B33" s="8"/>
      <c r="C33" s="11" t="str">
        <f t="shared" ref="C33:M33" si="16">IF(ISNUMBER($B15),C15/$B15," ")</f>
        <v xml:space="preserve"> </v>
      </c>
      <c r="D33" s="11" t="str">
        <f t="shared" si="16"/>
        <v xml:space="preserve"> </v>
      </c>
      <c r="E33" s="11" t="str">
        <f t="shared" si="16"/>
        <v xml:space="preserve"> </v>
      </c>
      <c r="F33" s="11" t="str">
        <f t="shared" si="16"/>
        <v xml:space="preserve"> </v>
      </c>
      <c r="G33" s="11" t="str">
        <f t="shared" si="16"/>
        <v xml:space="preserve"> </v>
      </c>
      <c r="H33" s="11" t="str">
        <f t="shared" si="16"/>
        <v xml:space="preserve"> </v>
      </c>
      <c r="I33" s="11" t="str">
        <f t="shared" si="16"/>
        <v xml:space="preserve"> </v>
      </c>
      <c r="J33" s="11" t="str">
        <f t="shared" si="16"/>
        <v xml:space="preserve"> </v>
      </c>
      <c r="K33" s="11" t="str">
        <f t="shared" si="16"/>
        <v xml:space="preserve"> </v>
      </c>
      <c r="L33" s="11" t="str">
        <f t="shared" si="16"/>
        <v xml:space="preserve"> </v>
      </c>
      <c r="M33" s="11" t="str">
        <f t="shared" si="16"/>
        <v xml:space="preserve"> </v>
      </c>
    </row>
    <row r="34" spans="1:13" x14ac:dyDescent="0.25">
      <c r="A34" s="9" t="str">
        <f t="shared" si="3"/>
        <v xml:space="preserve"> </v>
      </c>
      <c r="B34" s="17"/>
      <c r="C34" s="11" t="str">
        <f t="shared" ref="C34:M34" si="17">IF(ISNUMBER($B16),C16/$B16," ")</f>
        <v xml:space="preserve"> </v>
      </c>
      <c r="D34" s="11" t="str">
        <f t="shared" si="17"/>
        <v xml:space="preserve"> </v>
      </c>
      <c r="E34" s="11" t="str">
        <f t="shared" si="17"/>
        <v xml:space="preserve"> </v>
      </c>
      <c r="F34" s="11" t="str">
        <f t="shared" si="17"/>
        <v xml:space="preserve"> </v>
      </c>
      <c r="G34" s="11" t="str">
        <f t="shared" si="17"/>
        <v xml:space="preserve"> </v>
      </c>
      <c r="H34" s="11" t="str">
        <f t="shared" si="17"/>
        <v xml:space="preserve"> </v>
      </c>
      <c r="I34" s="11" t="str">
        <f t="shared" si="17"/>
        <v xml:space="preserve"> </v>
      </c>
      <c r="J34" s="11" t="str">
        <f t="shared" si="17"/>
        <v xml:space="preserve"> </v>
      </c>
      <c r="K34" s="11" t="str">
        <f t="shared" si="17"/>
        <v xml:space="preserve"> </v>
      </c>
      <c r="L34" s="11" t="str">
        <f t="shared" si="17"/>
        <v xml:space="preserve"> </v>
      </c>
      <c r="M34" s="11" t="str">
        <f t="shared" si="17"/>
        <v xml:space="preserve"> </v>
      </c>
    </row>
    <row r="35" spans="1:13" x14ac:dyDescent="0.25">
      <c r="A35" s="9" t="str">
        <f t="shared" ref="A35" si="18">IF(A17=""," ",A17)</f>
        <v xml:space="preserve"> </v>
      </c>
      <c r="B35" s="17"/>
      <c r="C35" s="11" t="str">
        <f t="shared" ref="C35:M35" si="19">IF(ISNUMBER($B17),C17/$B17," ")</f>
        <v xml:space="preserve"> </v>
      </c>
      <c r="D35" s="11" t="str">
        <f t="shared" si="19"/>
        <v xml:space="preserve"> </v>
      </c>
      <c r="E35" s="11" t="str">
        <f t="shared" si="19"/>
        <v xml:space="preserve"> </v>
      </c>
      <c r="F35" s="11" t="str">
        <f t="shared" si="19"/>
        <v xml:space="preserve"> </v>
      </c>
      <c r="G35" s="11" t="str">
        <f t="shared" si="19"/>
        <v xml:space="preserve"> </v>
      </c>
      <c r="H35" s="11" t="str">
        <f t="shared" si="19"/>
        <v xml:space="preserve"> </v>
      </c>
      <c r="I35" s="11" t="str">
        <f t="shared" si="19"/>
        <v xml:space="preserve"> </v>
      </c>
      <c r="J35" s="11" t="str">
        <f t="shared" si="19"/>
        <v xml:space="preserve"> </v>
      </c>
      <c r="K35" s="11" t="str">
        <f t="shared" si="19"/>
        <v xml:space="preserve"> </v>
      </c>
      <c r="L35" s="11" t="str">
        <f t="shared" si="19"/>
        <v xml:space="preserve"> </v>
      </c>
      <c r="M35" s="11" t="str">
        <f t="shared" si="19"/>
        <v xml:space="preserve"> </v>
      </c>
    </row>
  </sheetData>
  <mergeCells count="3">
    <mergeCell ref="A18:M18"/>
    <mergeCell ref="A19:M19"/>
    <mergeCell ref="A1:P1"/>
  </mergeCells>
  <conditionalFormatting sqref="A3">
    <cfRule type="expression" dxfId="6" priority="2">
      <formula>O3&gt;8</formula>
    </cfRule>
  </conditionalFormatting>
  <conditionalFormatting sqref="A4:A17">
    <cfRule type="expression" dxfId="4" priority="1">
      <formula>O4&gt;8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S38"/>
  <sheetViews>
    <sheetView workbookViewId="0">
      <selection activeCell="A7" sqref="A7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19" width="0" style="5" hidden="1" customWidth="1"/>
    <col min="20" max="16384" width="9.140625" style="5"/>
  </cols>
  <sheetData>
    <row r="1" spans="1:19" x14ac:dyDescent="0.25">
      <c r="A1" s="68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3" t="s">
        <v>27</v>
      </c>
    </row>
    <row r="2" spans="1:19" x14ac:dyDescent="0.25">
      <c r="A2" s="8" t="s">
        <v>30</v>
      </c>
      <c r="B2" s="8" t="s">
        <v>31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39</v>
      </c>
      <c r="K2" s="8" t="s">
        <v>40</v>
      </c>
      <c r="L2" s="8" t="s">
        <v>41</v>
      </c>
      <c r="M2" s="8" t="s">
        <v>42</v>
      </c>
      <c r="N2" s="17" t="s">
        <v>68</v>
      </c>
      <c r="O2" s="17" t="s">
        <v>69</v>
      </c>
      <c r="P2" s="17" t="s">
        <v>118</v>
      </c>
      <c r="Q2" s="16"/>
      <c r="R2" s="16" t="s">
        <v>119</v>
      </c>
      <c r="S2" s="16" t="s">
        <v>120</v>
      </c>
    </row>
    <row r="3" spans="1:19" x14ac:dyDescent="0.25">
      <c r="A3" s="9" t="s">
        <v>29</v>
      </c>
      <c r="B3" s="10">
        <v>4</v>
      </c>
      <c r="C3" s="10">
        <v>6</v>
      </c>
      <c r="D3" s="10">
        <v>0</v>
      </c>
      <c r="E3" s="10">
        <v>3</v>
      </c>
      <c r="F3" s="10">
        <v>14</v>
      </c>
      <c r="G3" s="10">
        <v>23</v>
      </c>
      <c r="H3" s="10">
        <v>9</v>
      </c>
      <c r="I3" s="10">
        <v>2</v>
      </c>
      <c r="J3" s="10">
        <v>6</v>
      </c>
      <c r="K3" s="10">
        <v>0</v>
      </c>
      <c r="L3" s="10">
        <v>0</v>
      </c>
      <c r="M3" s="10">
        <v>15</v>
      </c>
      <c r="N3" s="17">
        <f>VLOOKUP(A3,Games!$A$2:$D$527,3,FALSE)</f>
        <v>0</v>
      </c>
      <c r="O3" s="17">
        <f>VLOOKUP(A3,Games!$A$2:$D$527,4,FALSE)</f>
        <v>4</v>
      </c>
      <c r="P3" s="11">
        <f>(R3-S3)/B3</f>
        <v>12.75</v>
      </c>
      <c r="Q3" s="16"/>
      <c r="R3" s="16">
        <f>SUM(M3,I3,H3,G3,F3)</f>
        <v>63</v>
      </c>
      <c r="S3" s="16">
        <f>SUM((J3*2),(K3*3),(L3*4))</f>
        <v>12</v>
      </c>
    </row>
    <row r="4" spans="1:19" x14ac:dyDescent="0.25">
      <c r="A4" s="9" t="s">
        <v>111</v>
      </c>
      <c r="B4" s="10">
        <v>9</v>
      </c>
      <c r="C4" s="10">
        <v>18</v>
      </c>
      <c r="D4" s="10">
        <v>1</v>
      </c>
      <c r="E4" s="10">
        <v>6</v>
      </c>
      <c r="F4" s="10">
        <v>32</v>
      </c>
      <c r="G4" s="10">
        <v>23</v>
      </c>
      <c r="H4" s="10">
        <v>12</v>
      </c>
      <c r="I4" s="10">
        <v>1</v>
      </c>
      <c r="J4" s="10">
        <v>3</v>
      </c>
      <c r="K4" s="10">
        <v>0</v>
      </c>
      <c r="L4" s="10">
        <v>0</v>
      </c>
      <c r="M4" s="10">
        <v>45</v>
      </c>
      <c r="N4" s="17">
        <f>VLOOKUP(A4,Games!$A$2:$D$527,3,FALSE)</f>
        <v>0</v>
      </c>
      <c r="O4" s="17">
        <f>VLOOKUP(A4,Games!$A$2:$D$527,4,FALSE)</f>
        <v>9</v>
      </c>
      <c r="P4" s="11">
        <f t="shared" ref="P4:P12" si="0">(R4-S4)/B4</f>
        <v>11.888888888888889</v>
      </c>
      <c r="Q4" s="16"/>
      <c r="R4" s="16">
        <f t="shared" ref="R4:R12" si="1">SUM(M4,I4,H4,G4,F4)</f>
        <v>113</v>
      </c>
      <c r="S4" s="16">
        <f t="shared" ref="S4:S12" si="2">SUM((J4*2),(K4*3),(L4*4))</f>
        <v>6</v>
      </c>
    </row>
    <row r="5" spans="1:19" x14ac:dyDescent="0.25">
      <c r="A5" s="9" t="s">
        <v>88</v>
      </c>
      <c r="B5" s="10">
        <v>12</v>
      </c>
      <c r="C5" s="10">
        <v>12</v>
      </c>
      <c r="D5" s="10">
        <v>8</v>
      </c>
      <c r="E5" s="10">
        <v>8</v>
      </c>
      <c r="F5" s="10">
        <v>49</v>
      </c>
      <c r="G5" s="10">
        <v>23</v>
      </c>
      <c r="H5" s="10">
        <v>5</v>
      </c>
      <c r="I5" s="10">
        <v>0</v>
      </c>
      <c r="J5" s="10">
        <v>23</v>
      </c>
      <c r="K5" s="10">
        <v>2</v>
      </c>
      <c r="L5" s="10">
        <v>1</v>
      </c>
      <c r="M5" s="10">
        <v>56</v>
      </c>
      <c r="N5" s="17">
        <f>VLOOKUP(A5,Games!$A$2:$D$527,3,FALSE)</f>
        <v>0</v>
      </c>
      <c r="O5" s="17">
        <f>VLOOKUP(A5,Games!$A$2:$D$527,4,FALSE)</f>
        <v>12</v>
      </c>
      <c r="P5" s="11">
        <f t="shared" si="0"/>
        <v>6.416666666666667</v>
      </c>
      <c r="Q5" s="16"/>
      <c r="R5" s="16">
        <f t="shared" si="1"/>
        <v>133</v>
      </c>
      <c r="S5" s="16">
        <f t="shared" si="2"/>
        <v>56</v>
      </c>
    </row>
    <row r="6" spans="1:19" x14ac:dyDescent="0.25">
      <c r="A6" s="9" t="s">
        <v>87</v>
      </c>
      <c r="B6" s="10">
        <v>12</v>
      </c>
      <c r="C6" s="10">
        <v>8</v>
      </c>
      <c r="D6" s="10">
        <v>2</v>
      </c>
      <c r="E6" s="10">
        <v>0</v>
      </c>
      <c r="F6" s="10">
        <v>28</v>
      </c>
      <c r="G6" s="10">
        <v>27</v>
      </c>
      <c r="H6" s="10">
        <v>9</v>
      </c>
      <c r="I6" s="10">
        <v>0</v>
      </c>
      <c r="J6" s="10">
        <v>18</v>
      </c>
      <c r="K6" s="10">
        <v>0</v>
      </c>
      <c r="L6" s="10">
        <v>0</v>
      </c>
      <c r="M6" s="10">
        <v>22</v>
      </c>
      <c r="N6" s="17">
        <f>VLOOKUP(A6,Games!$A$2:$D$527,3,FALSE)</f>
        <v>1</v>
      </c>
      <c r="O6" s="17">
        <f>VLOOKUP(A6,Games!$A$2:$D$527,4,FALSE)</f>
        <v>13</v>
      </c>
      <c r="P6" s="11">
        <f t="shared" si="0"/>
        <v>4.166666666666667</v>
      </c>
      <c r="Q6" s="16"/>
      <c r="R6" s="16">
        <f t="shared" si="1"/>
        <v>86</v>
      </c>
      <c r="S6" s="16">
        <f t="shared" si="2"/>
        <v>36</v>
      </c>
    </row>
    <row r="7" spans="1:19" x14ac:dyDescent="0.25">
      <c r="A7" s="9" t="s">
        <v>110</v>
      </c>
      <c r="B7" s="10">
        <v>11</v>
      </c>
      <c r="C7" s="10">
        <v>45</v>
      </c>
      <c r="D7" s="10">
        <v>4</v>
      </c>
      <c r="E7" s="10">
        <v>21</v>
      </c>
      <c r="F7" s="10">
        <v>75</v>
      </c>
      <c r="G7" s="10">
        <v>23</v>
      </c>
      <c r="H7" s="10">
        <v>1</v>
      </c>
      <c r="I7" s="10">
        <v>3</v>
      </c>
      <c r="J7" s="10">
        <v>14</v>
      </c>
      <c r="K7" s="10">
        <v>1</v>
      </c>
      <c r="L7" s="10">
        <v>0</v>
      </c>
      <c r="M7" s="10">
        <v>123</v>
      </c>
      <c r="N7" s="17">
        <f>VLOOKUP(A7,Games!$A$2:$D$527,3,FALSE)</f>
        <v>0</v>
      </c>
      <c r="O7" s="17">
        <f>VLOOKUP(A7,Games!$A$2:$D$527,4,FALSE)</f>
        <v>11</v>
      </c>
      <c r="P7" s="11">
        <f t="shared" si="0"/>
        <v>17.636363636363637</v>
      </c>
      <c r="Q7" s="16"/>
      <c r="R7" s="16">
        <f t="shared" si="1"/>
        <v>225</v>
      </c>
      <c r="S7" s="16">
        <f t="shared" si="2"/>
        <v>31</v>
      </c>
    </row>
    <row r="8" spans="1:19" x14ac:dyDescent="0.25">
      <c r="A8" s="9" t="s">
        <v>73</v>
      </c>
      <c r="B8" s="10">
        <v>12</v>
      </c>
      <c r="C8" s="10">
        <v>29</v>
      </c>
      <c r="D8" s="10">
        <v>33</v>
      </c>
      <c r="E8" s="10">
        <v>6</v>
      </c>
      <c r="F8" s="10">
        <v>35</v>
      </c>
      <c r="G8" s="10">
        <v>24</v>
      </c>
      <c r="H8" s="10">
        <v>21</v>
      </c>
      <c r="I8" s="10">
        <v>5</v>
      </c>
      <c r="J8" s="10">
        <v>7</v>
      </c>
      <c r="K8" s="10">
        <v>0</v>
      </c>
      <c r="L8" s="10">
        <v>0</v>
      </c>
      <c r="M8" s="10">
        <v>163</v>
      </c>
      <c r="N8" s="17">
        <f>VLOOKUP(A8,Games!$A$2:$D$527,3,FALSE)</f>
        <v>0</v>
      </c>
      <c r="O8" s="17">
        <f>VLOOKUP(A8,Games!$A$2:$D$527,4,FALSE)</f>
        <v>12</v>
      </c>
      <c r="P8" s="11">
        <f t="shared" si="0"/>
        <v>19.5</v>
      </c>
      <c r="Q8" s="16"/>
      <c r="R8" s="16">
        <f t="shared" si="1"/>
        <v>248</v>
      </c>
      <c r="S8" s="16">
        <f t="shared" si="2"/>
        <v>14</v>
      </c>
    </row>
    <row r="9" spans="1:19" x14ac:dyDescent="0.25">
      <c r="A9" s="9" t="s">
        <v>74</v>
      </c>
      <c r="B9" s="10">
        <v>8</v>
      </c>
      <c r="C9" s="10">
        <v>5</v>
      </c>
      <c r="D9" s="10">
        <v>0</v>
      </c>
      <c r="E9" s="10">
        <v>2</v>
      </c>
      <c r="F9" s="10">
        <v>19</v>
      </c>
      <c r="G9" s="10">
        <v>9</v>
      </c>
      <c r="H9" s="10">
        <v>5</v>
      </c>
      <c r="I9" s="10">
        <v>0</v>
      </c>
      <c r="J9" s="10">
        <v>7</v>
      </c>
      <c r="K9" s="10">
        <v>0</v>
      </c>
      <c r="L9" s="10">
        <v>0</v>
      </c>
      <c r="M9" s="10">
        <v>12</v>
      </c>
      <c r="N9" s="17">
        <f>VLOOKUP(A9,Games!$A$2:$D$527,3,FALSE)</f>
        <v>0</v>
      </c>
      <c r="O9" s="17">
        <f>VLOOKUP(A9,Games!$A$2:$D$527,4,FALSE)</f>
        <v>8</v>
      </c>
      <c r="P9" s="11">
        <f t="shared" si="0"/>
        <v>3.875</v>
      </c>
      <c r="Q9" s="16"/>
      <c r="R9" s="16">
        <f t="shared" si="1"/>
        <v>45</v>
      </c>
      <c r="S9" s="16">
        <f t="shared" si="2"/>
        <v>14</v>
      </c>
    </row>
    <row r="10" spans="1:19" x14ac:dyDescent="0.25">
      <c r="A10" s="9" t="s">
        <v>89</v>
      </c>
      <c r="B10" s="10">
        <v>2</v>
      </c>
      <c r="C10" s="10">
        <v>6</v>
      </c>
      <c r="D10" s="10">
        <v>0</v>
      </c>
      <c r="E10" s="10">
        <v>0</v>
      </c>
      <c r="F10" s="10">
        <v>8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12</v>
      </c>
      <c r="N10" s="17">
        <f>VLOOKUP(A10,Games!$A$2:$D$527,3,FALSE)</f>
        <v>2</v>
      </c>
      <c r="O10" s="17">
        <f>VLOOKUP(A10,Games!$A$2:$D$527,4,FALSE)</f>
        <v>4</v>
      </c>
      <c r="P10" s="11">
        <f t="shared" si="0"/>
        <v>10.5</v>
      </c>
      <c r="Q10" s="16"/>
      <c r="R10" s="16">
        <f t="shared" si="1"/>
        <v>21</v>
      </c>
      <c r="S10" s="16">
        <f t="shared" si="2"/>
        <v>0</v>
      </c>
    </row>
    <row r="11" spans="1:19" x14ac:dyDescent="0.25">
      <c r="A11" s="9" t="s">
        <v>112</v>
      </c>
      <c r="B11" s="10">
        <v>12</v>
      </c>
      <c r="C11" s="10">
        <v>82</v>
      </c>
      <c r="D11" s="10">
        <v>1</v>
      </c>
      <c r="E11" s="10">
        <v>16</v>
      </c>
      <c r="F11" s="10">
        <v>160</v>
      </c>
      <c r="G11" s="10">
        <v>15</v>
      </c>
      <c r="H11" s="10">
        <v>12</v>
      </c>
      <c r="I11" s="10">
        <v>3</v>
      </c>
      <c r="J11" s="10">
        <v>19</v>
      </c>
      <c r="K11" s="10">
        <v>0</v>
      </c>
      <c r="L11" s="10">
        <v>0</v>
      </c>
      <c r="M11" s="10">
        <v>183</v>
      </c>
      <c r="N11" s="17">
        <f>VLOOKUP(A11,Games!$A$2:$D$527,3,FALSE)</f>
        <v>0</v>
      </c>
      <c r="O11" s="17">
        <f>VLOOKUP(A11,Games!$A$2:$D$527,4,FALSE)</f>
        <v>12</v>
      </c>
      <c r="P11" s="11">
        <f t="shared" si="0"/>
        <v>27.916666666666668</v>
      </c>
      <c r="Q11" s="16"/>
      <c r="R11" s="16">
        <f t="shared" si="1"/>
        <v>373</v>
      </c>
      <c r="S11" s="16">
        <f t="shared" si="2"/>
        <v>38</v>
      </c>
    </row>
    <row r="12" spans="1:19" x14ac:dyDescent="0.25">
      <c r="A12" s="9" t="s">
        <v>145</v>
      </c>
      <c r="B12" s="8">
        <v>3</v>
      </c>
      <c r="C12" s="8">
        <v>7</v>
      </c>
      <c r="D12" s="8">
        <v>7</v>
      </c>
      <c r="E12" s="8">
        <v>3</v>
      </c>
      <c r="F12" s="8">
        <v>11</v>
      </c>
      <c r="G12" s="8">
        <v>3</v>
      </c>
      <c r="H12" s="8">
        <v>2</v>
      </c>
      <c r="I12" s="8">
        <v>1</v>
      </c>
      <c r="J12" s="8">
        <v>1</v>
      </c>
      <c r="K12" s="8">
        <v>0</v>
      </c>
      <c r="L12" s="8">
        <v>0</v>
      </c>
      <c r="M12" s="8">
        <v>38</v>
      </c>
      <c r="N12" s="17">
        <f>VLOOKUP(A12,Games!$A$2:$D$527,3,FALSE)</f>
        <v>0</v>
      </c>
      <c r="O12" s="17">
        <f>VLOOKUP(A12,Games!$A$2:$D$527,4,FALSE)</f>
        <v>3</v>
      </c>
      <c r="P12" s="11">
        <f t="shared" si="0"/>
        <v>17.666666666666668</v>
      </c>
      <c r="Q12" s="16"/>
      <c r="R12" s="16">
        <f t="shared" si="1"/>
        <v>55</v>
      </c>
      <c r="S12" s="16">
        <f t="shared" si="2"/>
        <v>2</v>
      </c>
    </row>
    <row r="13" spans="1:19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7"/>
      <c r="P13" s="11"/>
      <c r="Q13" s="16"/>
      <c r="R13" s="16"/>
      <c r="S13" s="16"/>
    </row>
    <row r="14" spans="1:19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7"/>
      <c r="P14" s="11"/>
      <c r="Q14" s="16"/>
      <c r="R14" s="16"/>
      <c r="S14" s="16"/>
    </row>
    <row r="15" spans="1:19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7"/>
      <c r="P15" s="11"/>
      <c r="Q15" s="16"/>
      <c r="R15" s="16"/>
      <c r="S15" s="16"/>
    </row>
    <row r="16" spans="1:19" s="16" customFormat="1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1"/>
    </row>
    <row r="17" spans="1:16" s="16" customFormat="1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1"/>
    </row>
    <row r="18" spans="1:16" s="16" customFormat="1" x14ac:dyDescent="0.25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1"/>
    </row>
    <row r="19" spans="1:16" s="16" customFormat="1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s="16" customForma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5">
      <c r="A21" s="39" t="s">
        <v>43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6" x14ac:dyDescent="0.25">
      <c r="A22" s="66" t="s">
        <v>27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6" x14ac:dyDescent="0.25">
      <c r="A23" s="8" t="s">
        <v>30</v>
      </c>
      <c r="B23" s="8" t="s">
        <v>31</v>
      </c>
      <c r="C23" s="8" t="s">
        <v>32</v>
      </c>
      <c r="D23" s="8" t="s">
        <v>33</v>
      </c>
      <c r="E23" s="8" t="s">
        <v>34</v>
      </c>
      <c r="F23" s="8" t="s">
        <v>35</v>
      </c>
      <c r="G23" s="8" t="s">
        <v>36</v>
      </c>
      <c r="H23" s="8" t="s">
        <v>37</v>
      </c>
      <c r="I23" s="8" t="s">
        <v>38</v>
      </c>
      <c r="J23" s="8" t="s">
        <v>39</v>
      </c>
      <c r="K23" s="8" t="s">
        <v>40</v>
      </c>
      <c r="L23" s="8" t="s">
        <v>41</v>
      </c>
      <c r="M23" s="8" t="s">
        <v>42</v>
      </c>
    </row>
    <row r="24" spans="1:16" x14ac:dyDescent="0.25">
      <c r="A24" s="9" t="str">
        <f t="shared" ref="A24:A38" si="3">IF(A3=""," ",A3)</f>
        <v>Dane Lyons</v>
      </c>
      <c r="B24" s="10"/>
      <c r="C24" s="11">
        <f t="shared" ref="C24:M24" si="4">IF(ISNUMBER($B3),C3/$B3," ")</f>
        <v>1.5</v>
      </c>
      <c r="D24" s="11">
        <f t="shared" si="4"/>
        <v>0</v>
      </c>
      <c r="E24" s="11">
        <f t="shared" si="4"/>
        <v>0.75</v>
      </c>
      <c r="F24" s="11">
        <f t="shared" si="4"/>
        <v>3.5</v>
      </c>
      <c r="G24" s="11">
        <f t="shared" si="4"/>
        <v>5.75</v>
      </c>
      <c r="H24" s="11">
        <f t="shared" si="4"/>
        <v>2.25</v>
      </c>
      <c r="I24" s="11">
        <f t="shared" si="4"/>
        <v>0.5</v>
      </c>
      <c r="J24" s="11">
        <f t="shared" si="4"/>
        <v>1.5</v>
      </c>
      <c r="K24" s="11">
        <f t="shared" si="4"/>
        <v>0</v>
      </c>
      <c r="L24" s="11">
        <f t="shared" si="4"/>
        <v>0</v>
      </c>
      <c r="M24" s="11">
        <f t="shared" si="4"/>
        <v>3.75</v>
      </c>
    </row>
    <row r="25" spans="1:16" x14ac:dyDescent="0.25">
      <c r="A25" s="9" t="str">
        <f t="shared" si="3"/>
        <v>Jonathan Peake</v>
      </c>
      <c r="B25" s="10"/>
      <c r="C25" s="11">
        <f t="shared" ref="C25:M25" si="5">IF(ISNUMBER($B4),C4/$B4," ")</f>
        <v>2</v>
      </c>
      <c r="D25" s="11">
        <f t="shared" si="5"/>
        <v>0.1111111111111111</v>
      </c>
      <c r="E25" s="11">
        <f t="shared" si="5"/>
        <v>0.66666666666666663</v>
      </c>
      <c r="F25" s="11">
        <f t="shared" si="5"/>
        <v>3.5555555555555554</v>
      </c>
      <c r="G25" s="11">
        <f t="shared" si="5"/>
        <v>2.5555555555555554</v>
      </c>
      <c r="H25" s="11">
        <f t="shared" si="5"/>
        <v>1.3333333333333333</v>
      </c>
      <c r="I25" s="11">
        <f t="shared" si="5"/>
        <v>0.1111111111111111</v>
      </c>
      <c r="J25" s="11">
        <f t="shared" si="5"/>
        <v>0.33333333333333331</v>
      </c>
      <c r="K25" s="11">
        <f t="shared" si="5"/>
        <v>0</v>
      </c>
      <c r="L25" s="11">
        <f t="shared" si="5"/>
        <v>0</v>
      </c>
      <c r="M25" s="11">
        <f t="shared" si="5"/>
        <v>5</v>
      </c>
    </row>
    <row r="26" spans="1:16" x14ac:dyDescent="0.25">
      <c r="A26" s="9" t="str">
        <f t="shared" si="3"/>
        <v>Richard Perkov</v>
      </c>
      <c r="B26" s="10"/>
      <c r="C26" s="11">
        <f t="shared" ref="C26:M26" si="6">IF(ISNUMBER($B5),C5/$B5," ")</f>
        <v>1</v>
      </c>
      <c r="D26" s="11">
        <f t="shared" si="6"/>
        <v>0.66666666666666663</v>
      </c>
      <c r="E26" s="11">
        <f t="shared" si="6"/>
        <v>0.66666666666666663</v>
      </c>
      <c r="F26" s="11">
        <f t="shared" si="6"/>
        <v>4.083333333333333</v>
      </c>
      <c r="G26" s="11">
        <f t="shared" si="6"/>
        <v>1.9166666666666667</v>
      </c>
      <c r="H26" s="11">
        <f t="shared" si="6"/>
        <v>0.41666666666666669</v>
      </c>
      <c r="I26" s="11">
        <f t="shared" si="6"/>
        <v>0</v>
      </c>
      <c r="J26" s="11">
        <f t="shared" si="6"/>
        <v>1.9166666666666667</v>
      </c>
      <c r="K26" s="11">
        <f t="shared" si="6"/>
        <v>0.16666666666666666</v>
      </c>
      <c r="L26" s="11">
        <f t="shared" si="6"/>
        <v>8.3333333333333329E-2</v>
      </c>
      <c r="M26" s="11">
        <f t="shared" si="6"/>
        <v>4.666666666666667</v>
      </c>
    </row>
    <row r="27" spans="1:16" x14ac:dyDescent="0.25">
      <c r="A27" s="9" t="str">
        <f t="shared" si="3"/>
        <v>David Sankey</v>
      </c>
      <c r="B27" s="10"/>
      <c r="C27" s="11">
        <f t="shared" ref="C27:M27" si="7">IF(ISNUMBER($B6),C6/$B6," ")</f>
        <v>0.66666666666666663</v>
      </c>
      <c r="D27" s="11">
        <f t="shared" si="7"/>
        <v>0.16666666666666666</v>
      </c>
      <c r="E27" s="11">
        <f t="shared" si="7"/>
        <v>0</v>
      </c>
      <c r="F27" s="11">
        <f t="shared" si="7"/>
        <v>2.3333333333333335</v>
      </c>
      <c r="G27" s="11">
        <f t="shared" si="7"/>
        <v>2.25</v>
      </c>
      <c r="H27" s="11">
        <f t="shared" si="7"/>
        <v>0.75</v>
      </c>
      <c r="I27" s="11">
        <f t="shared" si="7"/>
        <v>0</v>
      </c>
      <c r="J27" s="11">
        <f t="shared" si="7"/>
        <v>1.5</v>
      </c>
      <c r="K27" s="11">
        <f t="shared" si="7"/>
        <v>0</v>
      </c>
      <c r="L27" s="11">
        <f t="shared" si="7"/>
        <v>0</v>
      </c>
      <c r="M27" s="11">
        <f t="shared" si="7"/>
        <v>1.8333333333333333</v>
      </c>
    </row>
    <row r="28" spans="1:16" x14ac:dyDescent="0.25">
      <c r="A28" s="9" t="str">
        <f t="shared" si="3"/>
        <v>Steve Rudic</v>
      </c>
      <c r="B28" s="10"/>
      <c r="C28" s="11">
        <f t="shared" ref="C28:M28" si="8">IF(ISNUMBER($B7),C7/$B7," ")</f>
        <v>4.0909090909090908</v>
      </c>
      <c r="D28" s="11">
        <f t="shared" si="8"/>
        <v>0.36363636363636365</v>
      </c>
      <c r="E28" s="11">
        <f t="shared" si="8"/>
        <v>1.9090909090909092</v>
      </c>
      <c r="F28" s="11">
        <f t="shared" si="8"/>
        <v>6.8181818181818183</v>
      </c>
      <c r="G28" s="11">
        <f t="shared" si="8"/>
        <v>2.0909090909090908</v>
      </c>
      <c r="H28" s="11">
        <f t="shared" si="8"/>
        <v>9.0909090909090912E-2</v>
      </c>
      <c r="I28" s="11">
        <f t="shared" si="8"/>
        <v>0.27272727272727271</v>
      </c>
      <c r="J28" s="11">
        <f t="shared" si="8"/>
        <v>1.2727272727272727</v>
      </c>
      <c r="K28" s="11">
        <f t="shared" si="8"/>
        <v>9.0909090909090912E-2</v>
      </c>
      <c r="L28" s="11">
        <f t="shared" si="8"/>
        <v>0</v>
      </c>
      <c r="M28" s="11">
        <f t="shared" si="8"/>
        <v>11.181818181818182</v>
      </c>
    </row>
    <row r="29" spans="1:16" x14ac:dyDescent="0.25">
      <c r="A29" s="9" t="str">
        <f t="shared" si="3"/>
        <v>Sean Wilkins</v>
      </c>
      <c r="B29" s="10"/>
      <c r="C29" s="11">
        <f t="shared" ref="C29:M29" si="9">IF(ISNUMBER($B8),C8/$B8," ")</f>
        <v>2.4166666666666665</v>
      </c>
      <c r="D29" s="11">
        <f t="shared" si="9"/>
        <v>2.75</v>
      </c>
      <c r="E29" s="11">
        <f t="shared" si="9"/>
        <v>0.5</v>
      </c>
      <c r="F29" s="11">
        <f t="shared" si="9"/>
        <v>2.9166666666666665</v>
      </c>
      <c r="G29" s="11">
        <f t="shared" si="9"/>
        <v>2</v>
      </c>
      <c r="H29" s="11">
        <f t="shared" si="9"/>
        <v>1.75</v>
      </c>
      <c r="I29" s="11">
        <f t="shared" si="9"/>
        <v>0.41666666666666669</v>
      </c>
      <c r="J29" s="11">
        <f t="shared" si="9"/>
        <v>0.58333333333333337</v>
      </c>
      <c r="K29" s="11">
        <f t="shared" si="9"/>
        <v>0</v>
      </c>
      <c r="L29" s="11">
        <f t="shared" si="9"/>
        <v>0</v>
      </c>
      <c r="M29" s="11">
        <f t="shared" si="9"/>
        <v>13.583333333333334</v>
      </c>
    </row>
    <row r="30" spans="1:16" x14ac:dyDescent="0.25">
      <c r="A30" s="9" t="str">
        <f t="shared" si="3"/>
        <v>Ryan Brown</v>
      </c>
      <c r="B30" s="10"/>
      <c r="C30" s="11">
        <f t="shared" ref="C30:M30" si="10">IF(ISNUMBER($B9),C9/$B9," ")</f>
        <v>0.625</v>
      </c>
      <c r="D30" s="11">
        <f t="shared" si="10"/>
        <v>0</v>
      </c>
      <c r="E30" s="11">
        <f t="shared" si="10"/>
        <v>0.25</v>
      </c>
      <c r="F30" s="11">
        <f t="shared" si="10"/>
        <v>2.375</v>
      </c>
      <c r="G30" s="11">
        <f t="shared" si="10"/>
        <v>1.125</v>
      </c>
      <c r="H30" s="11">
        <f t="shared" si="10"/>
        <v>0.625</v>
      </c>
      <c r="I30" s="11">
        <f t="shared" si="10"/>
        <v>0</v>
      </c>
      <c r="J30" s="11">
        <f t="shared" si="10"/>
        <v>0.875</v>
      </c>
      <c r="K30" s="11">
        <f t="shared" si="10"/>
        <v>0</v>
      </c>
      <c r="L30" s="11">
        <f t="shared" si="10"/>
        <v>0</v>
      </c>
      <c r="M30" s="11">
        <f t="shared" si="10"/>
        <v>1.5</v>
      </c>
    </row>
    <row r="31" spans="1:16" x14ac:dyDescent="0.25">
      <c r="A31" s="9" t="str">
        <f t="shared" si="3"/>
        <v>Glen Brouwer</v>
      </c>
      <c r="B31" s="10"/>
      <c r="C31" s="11">
        <f t="shared" ref="C31:M31" si="11">IF(ISNUMBER($B10),C10/$B10," ")</f>
        <v>3</v>
      </c>
      <c r="D31" s="11">
        <f t="shared" si="11"/>
        <v>0</v>
      </c>
      <c r="E31" s="11">
        <f t="shared" si="11"/>
        <v>0</v>
      </c>
      <c r="F31" s="11">
        <f t="shared" si="11"/>
        <v>4</v>
      </c>
      <c r="G31" s="11">
        <f t="shared" si="11"/>
        <v>0</v>
      </c>
      <c r="H31" s="11">
        <f t="shared" si="11"/>
        <v>0.5</v>
      </c>
      <c r="I31" s="11">
        <f t="shared" si="11"/>
        <v>0</v>
      </c>
      <c r="J31" s="11">
        <f t="shared" si="11"/>
        <v>0</v>
      </c>
      <c r="K31" s="11">
        <f t="shared" si="11"/>
        <v>0</v>
      </c>
      <c r="L31" s="11">
        <f t="shared" si="11"/>
        <v>0</v>
      </c>
      <c r="M31" s="11">
        <f t="shared" si="11"/>
        <v>6</v>
      </c>
    </row>
    <row r="32" spans="1:16" x14ac:dyDescent="0.25">
      <c r="A32" s="9" t="str">
        <f t="shared" si="3"/>
        <v>Taner Yatmaz</v>
      </c>
      <c r="B32" s="10"/>
      <c r="C32" s="11">
        <f t="shared" ref="C32:M32" si="12">IF(ISNUMBER($B11),C11/$B11," ")</f>
        <v>6.833333333333333</v>
      </c>
      <c r="D32" s="11">
        <f t="shared" si="12"/>
        <v>8.3333333333333329E-2</v>
      </c>
      <c r="E32" s="11">
        <f t="shared" si="12"/>
        <v>1.3333333333333333</v>
      </c>
      <c r="F32" s="11">
        <f t="shared" si="12"/>
        <v>13.333333333333334</v>
      </c>
      <c r="G32" s="11">
        <f t="shared" si="12"/>
        <v>1.25</v>
      </c>
      <c r="H32" s="11">
        <f t="shared" si="12"/>
        <v>1</v>
      </c>
      <c r="I32" s="11">
        <f t="shared" si="12"/>
        <v>0.25</v>
      </c>
      <c r="J32" s="11">
        <f t="shared" si="12"/>
        <v>1.5833333333333333</v>
      </c>
      <c r="K32" s="11">
        <f t="shared" si="12"/>
        <v>0</v>
      </c>
      <c r="L32" s="11">
        <f t="shared" si="12"/>
        <v>0</v>
      </c>
      <c r="M32" s="11">
        <f t="shared" si="12"/>
        <v>15.25</v>
      </c>
    </row>
    <row r="33" spans="1:13" x14ac:dyDescent="0.25">
      <c r="A33" s="9" t="str">
        <f t="shared" si="3"/>
        <v>Bradley Nixon</v>
      </c>
      <c r="B33" s="8"/>
      <c r="C33" s="11">
        <f t="shared" ref="C33:M33" si="13">IF(ISNUMBER($B12),C12/$B12," ")</f>
        <v>2.3333333333333335</v>
      </c>
      <c r="D33" s="11">
        <f t="shared" si="13"/>
        <v>2.3333333333333335</v>
      </c>
      <c r="E33" s="11">
        <f t="shared" si="13"/>
        <v>1</v>
      </c>
      <c r="F33" s="11">
        <f t="shared" si="13"/>
        <v>3.6666666666666665</v>
      </c>
      <c r="G33" s="11">
        <f t="shared" si="13"/>
        <v>1</v>
      </c>
      <c r="H33" s="11">
        <f t="shared" si="13"/>
        <v>0.66666666666666663</v>
      </c>
      <c r="I33" s="11">
        <f t="shared" si="13"/>
        <v>0.33333333333333331</v>
      </c>
      <c r="J33" s="11">
        <f t="shared" si="13"/>
        <v>0.33333333333333331</v>
      </c>
      <c r="K33" s="11">
        <f t="shared" si="13"/>
        <v>0</v>
      </c>
      <c r="L33" s="11">
        <f t="shared" si="13"/>
        <v>0</v>
      </c>
      <c r="M33" s="11">
        <f t="shared" si="13"/>
        <v>12.666666666666666</v>
      </c>
    </row>
    <row r="34" spans="1:13" x14ac:dyDescent="0.25">
      <c r="A34" s="9" t="str">
        <f t="shared" si="3"/>
        <v xml:space="preserve"> </v>
      </c>
      <c r="B34" s="8"/>
      <c r="C34" s="11" t="str">
        <f t="shared" ref="C34:M34" si="14">IF(ISNUMBER($B13),C13/$B13," ")</f>
        <v xml:space="preserve"> </v>
      </c>
      <c r="D34" s="11" t="str">
        <f t="shared" si="14"/>
        <v xml:space="preserve"> </v>
      </c>
      <c r="E34" s="11" t="str">
        <f t="shared" si="14"/>
        <v xml:space="preserve"> </v>
      </c>
      <c r="F34" s="11" t="str">
        <f t="shared" si="14"/>
        <v xml:space="preserve"> </v>
      </c>
      <c r="G34" s="11" t="str">
        <f t="shared" si="14"/>
        <v xml:space="preserve"> </v>
      </c>
      <c r="H34" s="11" t="str">
        <f t="shared" si="14"/>
        <v xml:space="preserve"> </v>
      </c>
      <c r="I34" s="11" t="str">
        <f t="shared" si="14"/>
        <v xml:space="preserve"> </v>
      </c>
      <c r="J34" s="11" t="str">
        <f t="shared" si="14"/>
        <v xml:space="preserve"> </v>
      </c>
      <c r="K34" s="11" t="str">
        <f t="shared" si="14"/>
        <v xml:space="preserve"> </v>
      </c>
      <c r="L34" s="11" t="str">
        <f t="shared" si="14"/>
        <v xml:space="preserve"> </v>
      </c>
      <c r="M34" s="11" t="str">
        <f t="shared" si="14"/>
        <v xml:space="preserve"> </v>
      </c>
    </row>
    <row r="35" spans="1:13" x14ac:dyDescent="0.25">
      <c r="A35" s="9" t="str">
        <f t="shared" si="3"/>
        <v xml:space="preserve"> </v>
      </c>
      <c r="B35" s="8"/>
      <c r="C35" s="11" t="str">
        <f t="shared" ref="C35:M35" si="15">IF(ISNUMBER($B14),C14/$B14," ")</f>
        <v xml:space="preserve"> </v>
      </c>
      <c r="D35" s="11" t="str">
        <f t="shared" si="15"/>
        <v xml:space="preserve"> </v>
      </c>
      <c r="E35" s="11" t="str">
        <f t="shared" si="15"/>
        <v xml:space="preserve"> </v>
      </c>
      <c r="F35" s="11" t="str">
        <f t="shared" si="15"/>
        <v xml:space="preserve"> </v>
      </c>
      <c r="G35" s="11" t="str">
        <f t="shared" si="15"/>
        <v xml:space="preserve"> </v>
      </c>
      <c r="H35" s="11" t="str">
        <f t="shared" si="15"/>
        <v xml:space="preserve"> </v>
      </c>
      <c r="I35" s="11" t="str">
        <f t="shared" si="15"/>
        <v xml:space="preserve"> </v>
      </c>
      <c r="J35" s="11" t="str">
        <f t="shared" si="15"/>
        <v xml:space="preserve"> </v>
      </c>
      <c r="K35" s="11" t="str">
        <f t="shared" si="15"/>
        <v xml:space="preserve"> </v>
      </c>
      <c r="L35" s="11" t="str">
        <f t="shared" si="15"/>
        <v xml:space="preserve"> </v>
      </c>
      <c r="M35" s="11" t="str">
        <f t="shared" si="15"/>
        <v xml:space="preserve"> </v>
      </c>
    </row>
    <row r="36" spans="1:13" x14ac:dyDescent="0.25">
      <c r="A36" s="9" t="str">
        <f t="shared" si="3"/>
        <v xml:space="preserve"> </v>
      </c>
      <c r="B36" s="8"/>
      <c r="C36" s="11" t="str">
        <f t="shared" ref="C36:M36" si="16">IF(ISNUMBER($B15),C15/$B15," ")</f>
        <v xml:space="preserve"> </v>
      </c>
      <c r="D36" s="11" t="str">
        <f t="shared" si="16"/>
        <v xml:space="preserve"> </v>
      </c>
      <c r="E36" s="11" t="str">
        <f t="shared" si="16"/>
        <v xml:space="preserve"> </v>
      </c>
      <c r="F36" s="11" t="str">
        <f t="shared" si="16"/>
        <v xml:space="preserve"> </v>
      </c>
      <c r="G36" s="11" t="str">
        <f t="shared" si="16"/>
        <v xml:space="preserve"> </v>
      </c>
      <c r="H36" s="11" t="str">
        <f t="shared" si="16"/>
        <v xml:space="preserve"> </v>
      </c>
      <c r="I36" s="11" t="str">
        <f t="shared" si="16"/>
        <v xml:space="preserve"> </v>
      </c>
      <c r="J36" s="11" t="str">
        <f t="shared" si="16"/>
        <v xml:space="preserve"> </v>
      </c>
      <c r="K36" s="11" t="str">
        <f t="shared" si="16"/>
        <v xml:space="preserve"> </v>
      </c>
      <c r="L36" s="11" t="str">
        <f t="shared" si="16"/>
        <v xml:space="preserve"> </v>
      </c>
      <c r="M36" s="11" t="str">
        <f t="shared" si="16"/>
        <v xml:space="preserve"> </v>
      </c>
    </row>
    <row r="37" spans="1:13" x14ac:dyDescent="0.25">
      <c r="A37" s="9" t="str">
        <f t="shared" si="3"/>
        <v xml:space="preserve"> </v>
      </c>
      <c r="B37" s="17"/>
      <c r="C37" s="11" t="str">
        <f t="shared" ref="C37:M37" si="17">IF(ISNUMBER($B16),C16/$B16," ")</f>
        <v xml:space="preserve"> </v>
      </c>
      <c r="D37" s="11" t="str">
        <f t="shared" si="17"/>
        <v xml:space="preserve"> </v>
      </c>
      <c r="E37" s="11" t="str">
        <f t="shared" si="17"/>
        <v xml:space="preserve"> </v>
      </c>
      <c r="F37" s="11" t="str">
        <f t="shared" si="17"/>
        <v xml:space="preserve"> </v>
      </c>
      <c r="G37" s="11" t="str">
        <f t="shared" si="17"/>
        <v xml:space="preserve"> </v>
      </c>
      <c r="H37" s="11" t="str">
        <f t="shared" si="17"/>
        <v xml:space="preserve"> </v>
      </c>
      <c r="I37" s="11" t="str">
        <f t="shared" si="17"/>
        <v xml:space="preserve"> </v>
      </c>
      <c r="J37" s="11" t="str">
        <f t="shared" si="17"/>
        <v xml:space="preserve"> </v>
      </c>
      <c r="K37" s="11" t="str">
        <f t="shared" si="17"/>
        <v xml:space="preserve"> </v>
      </c>
      <c r="L37" s="11" t="str">
        <f t="shared" si="17"/>
        <v xml:space="preserve"> </v>
      </c>
      <c r="M37" s="11" t="str">
        <f t="shared" si="17"/>
        <v xml:space="preserve"> </v>
      </c>
    </row>
    <row r="38" spans="1:13" x14ac:dyDescent="0.25">
      <c r="A38" s="9" t="str">
        <f t="shared" si="3"/>
        <v xml:space="preserve"> </v>
      </c>
      <c r="B38" s="17"/>
      <c r="C38" s="11" t="str">
        <f t="shared" ref="C38:M38" si="18">IF(ISNUMBER($B17),C17/$B17," ")</f>
        <v xml:space="preserve"> </v>
      </c>
      <c r="D38" s="11" t="str">
        <f t="shared" si="18"/>
        <v xml:space="preserve"> </v>
      </c>
      <c r="E38" s="11" t="str">
        <f t="shared" si="18"/>
        <v xml:space="preserve"> </v>
      </c>
      <c r="F38" s="11" t="str">
        <f t="shared" si="18"/>
        <v xml:space="preserve"> </v>
      </c>
      <c r="G38" s="11" t="str">
        <f t="shared" si="18"/>
        <v xml:space="preserve"> </v>
      </c>
      <c r="H38" s="11" t="str">
        <f t="shared" si="18"/>
        <v xml:space="preserve"> </v>
      </c>
      <c r="I38" s="11" t="str">
        <f t="shared" si="18"/>
        <v xml:space="preserve"> </v>
      </c>
      <c r="J38" s="11" t="str">
        <f t="shared" si="18"/>
        <v xml:space="preserve"> </v>
      </c>
      <c r="K38" s="11" t="str">
        <f t="shared" si="18"/>
        <v xml:space="preserve"> </v>
      </c>
      <c r="L38" s="11" t="str">
        <f t="shared" si="18"/>
        <v xml:space="preserve"> </v>
      </c>
      <c r="M38" s="11" t="str">
        <f t="shared" si="18"/>
        <v xml:space="preserve"> </v>
      </c>
    </row>
  </sheetData>
  <mergeCells count="3">
    <mergeCell ref="A21:M21"/>
    <mergeCell ref="A22:M22"/>
    <mergeCell ref="A1:P1"/>
  </mergeCells>
  <conditionalFormatting sqref="A19:A20">
    <cfRule type="expression" dxfId="15" priority="3">
      <formula>O19&gt;11</formula>
    </cfRule>
  </conditionalFormatting>
  <conditionalFormatting sqref="A3:A18">
    <cfRule type="expression" dxfId="3" priority="1">
      <formula>O3&gt;8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S34"/>
  <sheetViews>
    <sheetView workbookViewId="0">
      <selection activeCell="A3" sqref="A3"/>
    </sheetView>
  </sheetViews>
  <sheetFormatPr defaultRowHeight="15" x14ac:dyDescent="0.25"/>
  <cols>
    <col min="1" max="1" width="23.85546875" style="16" bestFit="1" customWidth="1"/>
    <col min="2" max="13" width="9.140625" style="16"/>
    <col min="14" max="14" width="17" style="16" bestFit="1" customWidth="1"/>
    <col min="15" max="15" width="15.140625" style="16" bestFit="1" customWidth="1"/>
    <col min="16" max="16" width="15.140625" style="16" customWidth="1"/>
    <col min="17" max="17" width="9.140625" style="16"/>
    <col min="18" max="19" width="0" style="16" hidden="1" customWidth="1"/>
    <col min="20" max="16384" width="9.140625" style="16"/>
  </cols>
  <sheetData>
    <row r="1" spans="1:19" x14ac:dyDescent="0.25">
      <c r="A1" s="70" t="s">
        <v>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33"/>
      <c r="Q1" s="23" t="s">
        <v>90</v>
      </c>
    </row>
    <row r="2" spans="1:19" x14ac:dyDescent="0.25">
      <c r="A2" s="17" t="s">
        <v>30</v>
      </c>
      <c r="B2" s="17" t="s">
        <v>31</v>
      </c>
      <c r="C2" s="17" t="s">
        <v>32</v>
      </c>
      <c r="D2" s="17" t="s">
        <v>33</v>
      </c>
      <c r="E2" s="17" t="s">
        <v>34</v>
      </c>
      <c r="F2" s="17" t="s">
        <v>35</v>
      </c>
      <c r="G2" s="17" t="s">
        <v>36</v>
      </c>
      <c r="H2" s="17" t="s">
        <v>37</v>
      </c>
      <c r="I2" s="17" t="s">
        <v>38</v>
      </c>
      <c r="J2" s="17" t="s">
        <v>39</v>
      </c>
      <c r="K2" s="17" t="s">
        <v>40</v>
      </c>
      <c r="L2" s="17" t="s">
        <v>41</v>
      </c>
      <c r="M2" s="17" t="s">
        <v>42</v>
      </c>
      <c r="N2" s="17" t="s">
        <v>68</v>
      </c>
      <c r="O2" s="17" t="s">
        <v>69</v>
      </c>
      <c r="P2" s="17" t="s">
        <v>118</v>
      </c>
      <c r="R2" s="16" t="s">
        <v>119</v>
      </c>
      <c r="S2" s="16" t="s">
        <v>120</v>
      </c>
    </row>
    <row r="3" spans="1:19" x14ac:dyDescent="0.25">
      <c r="A3" s="9" t="s">
        <v>91</v>
      </c>
      <c r="B3" s="10">
        <v>13</v>
      </c>
      <c r="C3" s="10">
        <v>36</v>
      </c>
      <c r="D3" s="10">
        <v>3</v>
      </c>
      <c r="E3" s="10">
        <v>31</v>
      </c>
      <c r="F3" s="10">
        <v>97</v>
      </c>
      <c r="G3" s="10">
        <v>30</v>
      </c>
      <c r="H3" s="10">
        <v>29</v>
      </c>
      <c r="I3" s="10">
        <v>2</v>
      </c>
      <c r="J3" s="10">
        <v>35</v>
      </c>
      <c r="K3" s="10">
        <v>1</v>
      </c>
      <c r="L3" s="10">
        <v>0</v>
      </c>
      <c r="M3" s="10">
        <v>112</v>
      </c>
      <c r="N3" s="17">
        <f>VLOOKUP(A3,Games!$A$2:$D$527,3,FALSE)</f>
        <v>0</v>
      </c>
      <c r="O3" s="17">
        <f>VLOOKUP(A3,Games!$A$2:$D$527,4,FALSE)</f>
        <v>13</v>
      </c>
      <c r="P3" s="11">
        <f>(R3-S3)/B3</f>
        <v>15.153846153846153</v>
      </c>
      <c r="R3" s="16">
        <f>SUM(M3,I3,H3,G3,F3)</f>
        <v>270</v>
      </c>
      <c r="S3" s="16">
        <f>SUM((J3*2),(K3*3),(L3*4))</f>
        <v>73</v>
      </c>
    </row>
    <row r="4" spans="1:19" x14ac:dyDescent="0.25">
      <c r="A4" s="9" t="s">
        <v>92</v>
      </c>
      <c r="B4" s="10">
        <v>7</v>
      </c>
      <c r="C4" s="10">
        <v>12</v>
      </c>
      <c r="D4" s="10">
        <v>6</v>
      </c>
      <c r="E4" s="10">
        <v>4</v>
      </c>
      <c r="F4" s="10">
        <v>43</v>
      </c>
      <c r="G4" s="10">
        <v>21</v>
      </c>
      <c r="H4" s="10">
        <v>10</v>
      </c>
      <c r="I4" s="10">
        <v>2</v>
      </c>
      <c r="J4" s="10">
        <v>18</v>
      </c>
      <c r="K4" s="10">
        <v>0</v>
      </c>
      <c r="L4" s="10">
        <v>0</v>
      </c>
      <c r="M4" s="10">
        <v>46</v>
      </c>
      <c r="N4" s="17">
        <f>VLOOKUP(A4,Games!$A$2:$D$527,3,FALSE)</f>
        <v>0</v>
      </c>
      <c r="O4" s="17">
        <f>VLOOKUP(A4,Games!$A$2:$D$527,4,FALSE)</f>
        <v>7</v>
      </c>
      <c r="P4" s="11">
        <f t="shared" ref="P4:P10" si="0">(R4-S4)/B4</f>
        <v>12.285714285714286</v>
      </c>
      <c r="R4" s="16">
        <f t="shared" ref="R4:R10" si="1">SUM(M4,I4,H4,G4,F4)</f>
        <v>122</v>
      </c>
      <c r="S4" s="16">
        <f t="shared" ref="S4:S10" si="2">SUM((J4*2),(K4*3),(L4*4))</f>
        <v>36</v>
      </c>
    </row>
    <row r="5" spans="1:19" x14ac:dyDescent="0.25">
      <c r="A5" s="9" t="s">
        <v>146</v>
      </c>
      <c r="B5" s="10">
        <v>7</v>
      </c>
      <c r="C5" s="10">
        <v>8</v>
      </c>
      <c r="D5" s="10">
        <v>2</v>
      </c>
      <c r="E5" s="10">
        <v>5</v>
      </c>
      <c r="F5" s="10">
        <v>28</v>
      </c>
      <c r="G5" s="10">
        <v>15</v>
      </c>
      <c r="H5" s="10">
        <v>8</v>
      </c>
      <c r="I5" s="10">
        <v>3</v>
      </c>
      <c r="J5" s="10">
        <v>7</v>
      </c>
      <c r="K5" s="10">
        <v>0</v>
      </c>
      <c r="L5" s="10">
        <v>0</v>
      </c>
      <c r="M5" s="10">
        <v>27</v>
      </c>
      <c r="N5" s="17">
        <f>VLOOKUP(A5,Games!$A$2:$D$527,3,FALSE)</f>
        <v>0</v>
      </c>
      <c r="O5" s="17">
        <f>VLOOKUP(A5,Games!$A$2:$D$527,4,FALSE)</f>
        <v>7</v>
      </c>
      <c r="P5" s="11">
        <f t="shared" si="0"/>
        <v>9.5714285714285712</v>
      </c>
      <c r="R5" s="16">
        <f t="shared" si="1"/>
        <v>81</v>
      </c>
      <c r="S5" s="16">
        <f t="shared" si="2"/>
        <v>14</v>
      </c>
    </row>
    <row r="6" spans="1:19" x14ac:dyDescent="0.25">
      <c r="A6" s="9" t="s">
        <v>114</v>
      </c>
      <c r="B6" s="10">
        <v>9</v>
      </c>
      <c r="C6" s="10">
        <v>21</v>
      </c>
      <c r="D6" s="10">
        <v>11</v>
      </c>
      <c r="E6" s="10">
        <v>14</v>
      </c>
      <c r="F6" s="10">
        <v>54</v>
      </c>
      <c r="G6" s="10">
        <v>12</v>
      </c>
      <c r="H6" s="10">
        <v>11</v>
      </c>
      <c r="I6" s="10">
        <v>7</v>
      </c>
      <c r="J6" s="10">
        <v>6</v>
      </c>
      <c r="K6" s="10">
        <v>0</v>
      </c>
      <c r="L6" s="10">
        <v>0</v>
      </c>
      <c r="M6" s="10">
        <v>89</v>
      </c>
      <c r="N6" s="17">
        <f>VLOOKUP(A6,Games!$A$2:$D$527,3,FALSE)</f>
        <v>0</v>
      </c>
      <c r="O6" s="17">
        <f>VLOOKUP(A6,Games!$A$2:$D$527,4,FALSE)</f>
        <v>9</v>
      </c>
      <c r="P6" s="11">
        <f t="shared" si="0"/>
        <v>17.888888888888889</v>
      </c>
      <c r="R6" s="16">
        <f t="shared" si="1"/>
        <v>173</v>
      </c>
      <c r="S6" s="16">
        <f t="shared" si="2"/>
        <v>12</v>
      </c>
    </row>
    <row r="7" spans="1:19" x14ac:dyDescent="0.25">
      <c r="A7" s="9" t="s">
        <v>158</v>
      </c>
      <c r="B7" s="10">
        <v>3</v>
      </c>
      <c r="C7" s="10">
        <v>4</v>
      </c>
      <c r="D7" s="10">
        <v>0</v>
      </c>
      <c r="E7" s="10">
        <v>2</v>
      </c>
      <c r="F7" s="10">
        <v>16</v>
      </c>
      <c r="G7" s="10">
        <v>3</v>
      </c>
      <c r="H7" s="10">
        <v>3</v>
      </c>
      <c r="I7" s="10">
        <v>2</v>
      </c>
      <c r="J7" s="10">
        <v>2</v>
      </c>
      <c r="K7" s="10">
        <v>0</v>
      </c>
      <c r="L7" s="10">
        <v>0</v>
      </c>
      <c r="M7" s="10">
        <v>10</v>
      </c>
      <c r="N7" s="17">
        <f>VLOOKUP(A7,Games!$A$2:$D$527,3,FALSE)</f>
        <v>0</v>
      </c>
      <c r="O7" s="17">
        <f>VLOOKUP(A7,Games!$A$2:$D$527,4,FALSE)</f>
        <v>3</v>
      </c>
      <c r="P7" s="11">
        <f t="shared" si="0"/>
        <v>10</v>
      </c>
      <c r="R7" s="16">
        <f t="shared" si="1"/>
        <v>34</v>
      </c>
      <c r="S7" s="16">
        <f t="shared" si="2"/>
        <v>4</v>
      </c>
    </row>
    <row r="8" spans="1:19" x14ac:dyDescent="0.25">
      <c r="A8" s="9" t="s">
        <v>93</v>
      </c>
      <c r="B8" s="10">
        <v>12</v>
      </c>
      <c r="C8" s="10">
        <v>20</v>
      </c>
      <c r="D8" s="10">
        <v>12</v>
      </c>
      <c r="E8" s="10">
        <v>7</v>
      </c>
      <c r="F8" s="10">
        <v>31</v>
      </c>
      <c r="G8" s="10">
        <v>20</v>
      </c>
      <c r="H8" s="10">
        <v>17</v>
      </c>
      <c r="I8" s="10">
        <v>3</v>
      </c>
      <c r="J8" s="10">
        <v>14</v>
      </c>
      <c r="K8" s="10">
        <v>0</v>
      </c>
      <c r="L8" s="10">
        <v>1</v>
      </c>
      <c r="M8" s="10">
        <v>83</v>
      </c>
      <c r="N8" s="17">
        <f>VLOOKUP(A8,Games!$A$2:$D$527,3,FALSE)</f>
        <v>0</v>
      </c>
      <c r="O8" s="17">
        <f>VLOOKUP(A8,Games!$A$2:$D$527,4,FALSE)</f>
        <v>12</v>
      </c>
      <c r="P8" s="11">
        <f t="shared" si="0"/>
        <v>10.166666666666666</v>
      </c>
      <c r="R8" s="16">
        <f t="shared" si="1"/>
        <v>154</v>
      </c>
      <c r="S8" s="16">
        <f t="shared" si="2"/>
        <v>32</v>
      </c>
    </row>
    <row r="9" spans="1:19" x14ac:dyDescent="0.25">
      <c r="A9" s="9" t="s">
        <v>163</v>
      </c>
      <c r="B9" s="10">
        <v>2</v>
      </c>
      <c r="C9" s="10">
        <v>4</v>
      </c>
      <c r="D9" s="10">
        <v>1</v>
      </c>
      <c r="E9" s="10">
        <v>0</v>
      </c>
      <c r="F9" s="10">
        <v>3</v>
      </c>
      <c r="G9" s="10">
        <v>1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11</v>
      </c>
      <c r="N9" s="17">
        <f>VLOOKUP(A9,Games!$A$2:$D$527,3,FALSE)</f>
        <v>0</v>
      </c>
      <c r="O9" s="17">
        <f>VLOOKUP(A9,Games!$A$2:$D$527,4,FALSE)</f>
        <v>2</v>
      </c>
      <c r="P9" s="11">
        <f t="shared" si="0"/>
        <v>6.5</v>
      </c>
      <c r="R9" s="16">
        <f t="shared" si="1"/>
        <v>15</v>
      </c>
      <c r="S9" s="16">
        <f t="shared" si="2"/>
        <v>2</v>
      </c>
    </row>
    <row r="10" spans="1:19" x14ac:dyDescent="0.25">
      <c r="A10" s="9" t="s">
        <v>94</v>
      </c>
      <c r="B10" s="10">
        <v>8</v>
      </c>
      <c r="C10" s="10">
        <v>4</v>
      </c>
      <c r="D10" s="10">
        <v>1</v>
      </c>
      <c r="E10" s="10">
        <v>1</v>
      </c>
      <c r="F10" s="10">
        <v>20</v>
      </c>
      <c r="G10" s="10">
        <v>8</v>
      </c>
      <c r="H10" s="10">
        <v>4</v>
      </c>
      <c r="I10" s="10">
        <v>4</v>
      </c>
      <c r="J10" s="10">
        <v>18</v>
      </c>
      <c r="K10" s="10">
        <v>0</v>
      </c>
      <c r="L10" s="10">
        <v>0</v>
      </c>
      <c r="M10" s="10">
        <v>12</v>
      </c>
      <c r="N10" s="17">
        <f>VLOOKUP(A10,Games!$A$2:$D$527,3,FALSE)</f>
        <v>0</v>
      </c>
      <c r="O10" s="17">
        <f>VLOOKUP(A10,Games!$A$2:$D$527,4,FALSE)</f>
        <v>8</v>
      </c>
      <c r="P10" s="11">
        <f t="shared" si="0"/>
        <v>1.5</v>
      </c>
      <c r="R10" s="16">
        <f t="shared" si="1"/>
        <v>48</v>
      </c>
      <c r="S10" s="16">
        <f t="shared" si="2"/>
        <v>36</v>
      </c>
    </row>
    <row r="11" spans="1:19" x14ac:dyDescent="0.25">
      <c r="A11" s="9" t="s">
        <v>95</v>
      </c>
      <c r="B11" s="10">
        <v>13</v>
      </c>
      <c r="C11" s="10">
        <v>19</v>
      </c>
      <c r="D11" s="10">
        <v>12</v>
      </c>
      <c r="E11" s="10">
        <v>20</v>
      </c>
      <c r="F11" s="10">
        <v>76</v>
      </c>
      <c r="G11" s="10">
        <v>24</v>
      </c>
      <c r="H11" s="10">
        <v>13</v>
      </c>
      <c r="I11" s="10">
        <v>0</v>
      </c>
      <c r="J11" s="10">
        <v>23</v>
      </c>
      <c r="K11" s="10">
        <v>0</v>
      </c>
      <c r="L11" s="10">
        <v>0</v>
      </c>
      <c r="M11" s="10">
        <v>94</v>
      </c>
      <c r="N11" s="17">
        <f>VLOOKUP(A11,Games!$A$2:$D$527,3,FALSE)</f>
        <v>0</v>
      </c>
      <c r="O11" s="17">
        <f>VLOOKUP(A11,Games!$A$2:$D$527,4,FALSE)</f>
        <v>13</v>
      </c>
      <c r="P11" s="11">
        <f t="shared" ref="P11:P12" si="3">(R11-S11)/B11</f>
        <v>12.384615384615385</v>
      </c>
      <c r="R11" s="16">
        <f t="shared" ref="R11:R12" si="4">SUM(M11,I11,H11,G11,F11)</f>
        <v>207</v>
      </c>
      <c r="S11" s="16">
        <f t="shared" ref="S11:S12" si="5">SUM((J11*2),(K11*3),(L11*4))</f>
        <v>46</v>
      </c>
    </row>
    <row r="12" spans="1:19" x14ac:dyDescent="0.25">
      <c r="A12" s="9" t="s">
        <v>147</v>
      </c>
      <c r="B12" s="17">
        <v>11</v>
      </c>
      <c r="C12" s="17">
        <v>12</v>
      </c>
      <c r="D12" s="17">
        <v>4</v>
      </c>
      <c r="E12" s="17">
        <v>3</v>
      </c>
      <c r="F12" s="17">
        <v>23</v>
      </c>
      <c r="G12" s="17">
        <v>18</v>
      </c>
      <c r="H12" s="17">
        <v>12</v>
      </c>
      <c r="I12" s="17">
        <v>2</v>
      </c>
      <c r="J12" s="17">
        <v>10</v>
      </c>
      <c r="K12" s="17">
        <v>0</v>
      </c>
      <c r="L12" s="17">
        <v>1</v>
      </c>
      <c r="M12" s="17">
        <v>39</v>
      </c>
      <c r="N12" s="17">
        <f>VLOOKUP(A12,Games!$A$2:$D$527,3,FALSE)</f>
        <v>0</v>
      </c>
      <c r="O12" s="17">
        <f>VLOOKUP(A12,Games!$A$2:$D$527,4,FALSE)</f>
        <v>11</v>
      </c>
      <c r="P12" s="11">
        <f t="shared" si="3"/>
        <v>6.3636363636363633</v>
      </c>
      <c r="R12" s="16">
        <f t="shared" si="4"/>
        <v>94</v>
      </c>
      <c r="S12" s="16">
        <f t="shared" si="5"/>
        <v>24</v>
      </c>
    </row>
    <row r="13" spans="1:19" x14ac:dyDescent="0.25">
      <c r="A13" s="9" t="s">
        <v>159</v>
      </c>
      <c r="B13" s="17">
        <v>1</v>
      </c>
      <c r="C13" s="17">
        <v>2</v>
      </c>
      <c r="D13" s="17">
        <v>0</v>
      </c>
      <c r="E13" s="17">
        <v>0</v>
      </c>
      <c r="F13" s="17">
        <v>6</v>
      </c>
      <c r="G13" s="17">
        <v>1</v>
      </c>
      <c r="H13" s="17">
        <v>1</v>
      </c>
      <c r="I13" s="17">
        <v>1</v>
      </c>
      <c r="J13" s="17">
        <v>2</v>
      </c>
      <c r="K13" s="17">
        <v>0</v>
      </c>
      <c r="L13" s="17">
        <v>0</v>
      </c>
      <c r="M13" s="17">
        <v>4</v>
      </c>
      <c r="N13" s="17">
        <f>VLOOKUP(A13,Games!$A$2:$D$527,3,FALSE)</f>
        <v>0</v>
      </c>
      <c r="O13" s="17">
        <f>VLOOKUP(A13,Games!$A$2:$D$527,4,FALSE)</f>
        <v>1</v>
      </c>
      <c r="P13" s="11">
        <f t="shared" ref="P13" si="6">(R13-S13)/B13</f>
        <v>9</v>
      </c>
      <c r="R13" s="16">
        <f t="shared" ref="R13" si="7">SUM(M13,I13,H13,G13,F13)</f>
        <v>13</v>
      </c>
      <c r="S13" s="16">
        <f t="shared" ref="S13" si="8">SUM((J13*2),(K13*3),(L13*4))</f>
        <v>4</v>
      </c>
    </row>
    <row r="14" spans="1:19" x14ac:dyDescent="0.25">
      <c r="A14" s="9" t="s">
        <v>172</v>
      </c>
      <c r="B14" s="17">
        <v>1</v>
      </c>
      <c r="C14" s="17">
        <v>0</v>
      </c>
      <c r="D14" s="17">
        <v>1</v>
      </c>
      <c r="E14" s="17">
        <v>0</v>
      </c>
      <c r="F14" s="17">
        <v>2</v>
      </c>
      <c r="G14" s="17">
        <v>0</v>
      </c>
      <c r="H14" s="17">
        <v>0</v>
      </c>
      <c r="I14" s="17">
        <v>0</v>
      </c>
      <c r="J14" s="17">
        <v>5</v>
      </c>
      <c r="K14" s="17">
        <v>0</v>
      </c>
      <c r="L14" s="17">
        <v>0</v>
      </c>
      <c r="M14" s="17">
        <v>3</v>
      </c>
      <c r="N14" s="17">
        <f>VLOOKUP(A14,Games!$A$2:$D$527,3,FALSE)</f>
        <v>0</v>
      </c>
      <c r="O14" s="17">
        <f>VLOOKUP(A14,Games!$A$2:$D$527,4,FALSE)</f>
        <v>1</v>
      </c>
      <c r="P14" s="11">
        <f t="shared" ref="P14" si="9">(R14-S14)/B14</f>
        <v>-5</v>
      </c>
      <c r="R14" s="16">
        <f t="shared" ref="R14" si="10">SUM(M14,I14,H14,G14,F14)</f>
        <v>5</v>
      </c>
      <c r="S14" s="16">
        <f t="shared" ref="S14" si="11">SUM((J14*2),(K14*3),(L14*4))</f>
        <v>10</v>
      </c>
    </row>
    <row r="15" spans="1:19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1"/>
    </row>
    <row r="16" spans="1:19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8" spans="1:13" x14ac:dyDescent="0.25">
      <c r="A18" s="39" t="s">
        <v>43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x14ac:dyDescent="0.25">
      <c r="A19" s="70" t="s">
        <v>90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x14ac:dyDescent="0.25">
      <c r="A20" s="17" t="s">
        <v>30</v>
      </c>
      <c r="B20" s="17" t="s">
        <v>31</v>
      </c>
      <c r="C20" s="17" t="s">
        <v>32</v>
      </c>
      <c r="D20" s="17" t="s">
        <v>33</v>
      </c>
      <c r="E20" s="17" t="s">
        <v>34</v>
      </c>
      <c r="F20" s="17" t="s">
        <v>35</v>
      </c>
      <c r="G20" s="17" t="s">
        <v>36</v>
      </c>
      <c r="H20" s="17" t="s">
        <v>37</v>
      </c>
      <c r="I20" s="17" t="s">
        <v>38</v>
      </c>
      <c r="J20" s="17" t="s">
        <v>39</v>
      </c>
      <c r="K20" s="17" t="s">
        <v>40</v>
      </c>
      <c r="L20" s="17" t="s">
        <v>41</v>
      </c>
      <c r="M20" s="17" t="s">
        <v>42</v>
      </c>
    </row>
    <row r="21" spans="1:13" x14ac:dyDescent="0.25">
      <c r="A21" s="9" t="str">
        <f t="shared" ref="A21:A34" si="12">IF(A3=""," ",A3)</f>
        <v>Graeme Dickson</v>
      </c>
      <c r="B21" s="10"/>
      <c r="C21" s="11">
        <f t="shared" ref="C21:M21" si="13">IF(ISNUMBER($B3),C3/$B3," ")</f>
        <v>2.7692307692307692</v>
      </c>
      <c r="D21" s="11">
        <f t="shared" si="13"/>
        <v>0.23076923076923078</v>
      </c>
      <c r="E21" s="11">
        <f t="shared" si="13"/>
        <v>2.3846153846153846</v>
      </c>
      <c r="F21" s="11">
        <f t="shared" si="13"/>
        <v>7.4615384615384617</v>
      </c>
      <c r="G21" s="11">
        <f t="shared" si="13"/>
        <v>2.3076923076923075</v>
      </c>
      <c r="H21" s="11">
        <f t="shared" si="13"/>
        <v>2.2307692307692308</v>
      </c>
      <c r="I21" s="11">
        <f t="shared" si="13"/>
        <v>0.15384615384615385</v>
      </c>
      <c r="J21" s="11">
        <f t="shared" si="13"/>
        <v>2.6923076923076925</v>
      </c>
      <c r="K21" s="11">
        <f t="shared" si="13"/>
        <v>7.6923076923076927E-2</v>
      </c>
      <c r="L21" s="11">
        <f t="shared" si="13"/>
        <v>0</v>
      </c>
      <c r="M21" s="11">
        <f t="shared" si="13"/>
        <v>8.615384615384615</v>
      </c>
    </row>
    <row r="22" spans="1:13" x14ac:dyDescent="0.25">
      <c r="A22" s="9" t="str">
        <f t="shared" si="12"/>
        <v>Mitch Connolly</v>
      </c>
      <c r="B22" s="10"/>
      <c r="C22" s="11">
        <f t="shared" ref="C22:M22" si="14">IF(ISNUMBER($B4),C4/$B4," ")</f>
        <v>1.7142857142857142</v>
      </c>
      <c r="D22" s="11">
        <f t="shared" si="14"/>
        <v>0.8571428571428571</v>
      </c>
      <c r="E22" s="11">
        <f t="shared" si="14"/>
        <v>0.5714285714285714</v>
      </c>
      <c r="F22" s="11">
        <f t="shared" si="14"/>
        <v>6.1428571428571432</v>
      </c>
      <c r="G22" s="11">
        <f t="shared" si="14"/>
        <v>3</v>
      </c>
      <c r="H22" s="11">
        <f t="shared" si="14"/>
        <v>1.4285714285714286</v>
      </c>
      <c r="I22" s="11">
        <f t="shared" si="14"/>
        <v>0.2857142857142857</v>
      </c>
      <c r="J22" s="11">
        <f t="shared" si="14"/>
        <v>2.5714285714285716</v>
      </c>
      <c r="K22" s="11">
        <f t="shared" si="14"/>
        <v>0</v>
      </c>
      <c r="L22" s="11">
        <f t="shared" si="14"/>
        <v>0</v>
      </c>
      <c r="M22" s="11">
        <f t="shared" si="14"/>
        <v>6.5714285714285712</v>
      </c>
    </row>
    <row r="23" spans="1:13" x14ac:dyDescent="0.25">
      <c r="A23" s="9" t="str">
        <f t="shared" si="12"/>
        <v>Andrew Anderson</v>
      </c>
      <c r="B23" s="10"/>
      <c r="C23" s="11">
        <f t="shared" ref="C23:M23" si="15">IF(ISNUMBER($B5),C5/$B5," ")</f>
        <v>1.1428571428571428</v>
      </c>
      <c r="D23" s="11">
        <f t="shared" si="15"/>
        <v>0.2857142857142857</v>
      </c>
      <c r="E23" s="11">
        <f t="shared" si="15"/>
        <v>0.7142857142857143</v>
      </c>
      <c r="F23" s="11">
        <f t="shared" si="15"/>
        <v>4</v>
      </c>
      <c r="G23" s="11">
        <f t="shared" si="15"/>
        <v>2.1428571428571428</v>
      </c>
      <c r="H23" s="11">
        <f t="shared" si="15"/>
        <v>1.1428571428571428</v>
      </c>
      <c r="I23" s="11">
        <f t="shared" si="15"/>
        <v>0.42857142857142855</v>
      </c>
      <c r="J23" s="11">
        <f t="shared" si="15"/>
        <v>1</v>
      </c>
      <c r="K23" s="11">
        <f t="shared" si="15"/>
        <v>0</v>
      </c>
      <c r="L23" s="11">
        <f t="shared" si="15"/>
        <v>0</v>
      </c>
      <c r="M23" s="11">
        <f t="shared" si="15"/>
        <v>3.8571428571428572</v>
      </c>
    </row>
    <row r="24" spans="1:13" x14ac:dyDescent="0.25">
      <c r="A24" s="9" t="str">
        <f t="shared" si="12"/>
        <v>Daniel Richardson</v>
      </c>
      <c r="B24" s="10"/>
      <c r="C24" s="11">
        <f t="shared" ref="C24:M24" si="16">IF(ISNUMBER($B6),C6/$B6," ")</f>
        <v>2.3333333333333335</v>
      </c>
      <c r="D24" s="11">
        <f t="shared" si="16"/>
        <v>1.2222222222222223</v>
      </c>
      <c r="E24" s="11">
        <f t="shared" si="16"/>
        <v>1.5555555555555556</v>
      </c>
      <c r="F24" s="11">
        <f t="shared" si="16"/>
        <v>6</v>
      </c>
      <c r="G24" s="11">
        <f t="shared" si="16"/>
        <v>1.3333333333333333</v>
      </c>
      <c r="H24" s="11">
        <f t="shared" si="16"/>
        <v>1.2222222222222223</v>
      </c>
      <c r="I24" s="11">
        <f t="shared" si="16"/>
        <v>0.77777777777777779</v>
      </c>
      <c r="J24" s="11">
        <f t="shared" si="16"/>
        <v>0.66666666666666663</v>
      </c>
      <c r="K24" s="11">
        <f t="shared" si="16"/>
        <v>0</v>
      </c>
      <c r="L24" s="11">
        <f t="shared" si="16"/>
        <v>0</v>
      </c>
      <c r="M24" s="11">
        <f t="shared" si="16"/>
        <v>9.8888888888888893</v>
      </c>
    </row>
    <row r="25" spans="1:13" x14ac:dyDescent="0.25">
      <c r="A25" s="9" t="str">
        <f t="shared" si="12"/>
        <v>Damon Muttukumaru</v>
      </c>
      <c r="B25" s="10"/>
      <c r="C25" s="11">
        <f t="shared" ref="C25:M25" si="17">IF(ISNUMBER($B7),C7/$B7," ")</f>
        <v>1.3333333333333333</v>
      </c>
      <c r="D25" s="11">
        <f t="shared" si="17"/>
        <v>0</v>
      </c>
      <c r="E25" s="11">
        <f t="shared" si="17"/>
        <v>0.66666666666666663</v>
      </c>
      <c r="F25" s="11">
        <f t="shared" si="17"/>
        <v>5.333333333333333</v>
      </c>
      <c r="G25" s="11">
        <f t="shared" si="17"/>
        <v>1</v>
      </c>
      <c r="H25" s="11">
        <f t="shared" si="17"/>
        <v>1</v>
      </c>
      <c r="I25" s="11">
        <f t="shared" si="17"/>
        <v>0.66666666666666663</v>
      </c>
      <c r="J25" s="11">
        <f t="shared" si="17"/>
        <v>0.66666666666666663</v>
      </c>
      <c r="K25" s="11">
        <f t="shared" si="17"/>
        <v>0</v>
      </c>
      <c r="L25" s="11">
        <f t="shared" si="17"/>
        <v>0</v>
      </c>
      <c r="M25" s="11">
        <f t="shared" si="17"/>
        <v>3.3333333333333335</v>
      </c>
    </row>
    <row r="26" spans="1:13" x14ac:dyDescent="0.25">
      <c r="A26" s="9" t="str">
        <f t="shared" si="12"/>
        <v>Ian Meagher</v>
      </c>
      <c r="B26" s="10"/>
      <c r="C26" s="11">
        <f t="shared" ref="C26:M26" si="18">IF(ISNUMBER($B8),C8/$B8," ")</f>
        <v>1.6666666666666667</v>
      </c>
      <c r="D26" s="11">
        <f t="shared" si="18"/>
        <v>1</v>
      </c>
      <c r="E26" s="11">
        <f t="shared" si="18"/>
        <v>0.58333333333333337</v>
      </c>
      <c r="F26" s="11">
        <f t="shared" si="18"/>
        <v>2.5833333333333335</v>
      </c>
      <c r="G26" s="11">
        <f t="shared" si="18"/>
        <v>1.6666666666666667</v>
      </c>
      <c r="H26" s="11">
        <f t="shared" si="18"/>
        <v>1.4166666666666667</v>
      </c>
      <c r="I26" s="11">
        <f t="shared" si="18"/>
        <v>0.25</v>
      </c>
      <c r="J26" s="11">
        <f t="shared" si="18"/>
        <v>1.1666666666666667</v>
      </c>
      <c r="K26" s="11">
        <f t="shared" si="18"/>
        <v>0</v>
      </c>
      <c r="L26" s="11">
        <f t="shared" si="18"/>
        <v>8.3333333333333329E-2</v>
      </c>
      <c r="M26" s="11">
        <f t="shared" si="18"/>
        <v>6.916666666666667</v>
      </c>
    </row>
    <row r="27" spans="1:13" x14ac:dyDescent="0.25">
      <c r="A27" s="9" t="str">
        <f t="shared" si="12"/>
        <v>Joel Patterson</v>
      </c>
      <c r="B27" s="10"/>
      <c r="C27" s="11">
        <f t="shared" ref="C27:M27" si="19">IF(ISNUMBER($B9),C9/$B9," ")</f>
        <v>2</v>
      </c>
      <c r="D27" s="11">
        <f t="shared" si="19"/>
        <v>0.5</v>
      </c>
      <c r="E27" s="11">
        <f t="shared" si="19"/>
        <v>0</v>
      </c>
      <c r="F27" s="11">
        <f t="shared" si="19"/>
        <v>1.5</v>
      </c>
      <c r="G27" s="11">
        <f t="shared" si="19"/>
        <v>0.5</v>
      </c>
      <c r="H27" s="11">
        <f t="shared" si="19"/>
        <v>0</v>
      </c>
      <c r="I27" s="11">
        <f t="shared" si="19"/>
        <v>0</v>
      </c>
      <c r="J27" s="11">
        <f t="shared" si="19"/>
        <v>0.5</v>
      </c>
      <c r="K27" s="11">
        <f t="shared" si="19"/>
        <v>0</v>
      </c>
      <c r="L27" s="11">
        <f t="shared" si="19"/>
        <v>0</v>
      </c>
      <c r="M27" s="11">
        <f t="shared" si="19"/>
        <v>5.5</v>
      </c>
    </row>
    <row r="28" spans="1:13" x14ac:dyDescent="0.25">
      <c r="A28" s="9" t="str">
        <f t="shared" si="12"/>
        <v>Matt McMahon</v>
      </c>
      <c r="B28" s="10"/>
      <c r="C28" s="11">
        <f t="shared" ref="C28:M28" si="20">IF(ISNUMBER($B10),C10/$B10," ")</f>
        <v>0.5</v>
      </c>
      <c r="D28" s="11">
        <f t="shared" si="20"/>
        <v>0.125</v>
      </c>
      <c r="E28" s="11">
        <f t="shared" si="20"/>
        <v>0.125</v>
      </c>
      <c r="F28" s="11">
        <f t="shared" si="20"/>
        <v>2.5</v>
      </c>
      <c r="G28" s="11">
        <f t="shared" si="20"/>
        <v>1</v>
      </c>
      <c r="H28" s="11">
        <f t="shared" si="20"/>
        <v>0.5</v>
      </c>
      <c r="I28" s="11">
        <f t="shared" si="20"/>
        <v>0.5</v>
      </c>
      <c r="J28" s="11">
        <f t="shared" si="20"/>
        <v>2.25</v>
      </c>
      <c r="K28" s="11">
        <f t="shared" si="20"/>
        <v>0</v>
      </c>
      <c r="L28" s="11">
        <f t="shared" si="20"/>
        <v>0</v>
      </c>
      <c r="M28" s="11">
        <f t="shared" si="20"/>
        <v>1.5</v>
      </c>
    </row>
    <row r="29" spans="1:13" x14ac:dyDescent="0.25">
      <c r="A29" s="9" t="str">
        <f t="shared" si="12"/>
        <v>Andrew Baird</v>
      </c>
      <c r="B29" s="10"/>
      <c r="C29" s="11">
        <f t="shared" ref="C29:M29" si="21">IF(ISNUMBER($B11),C11/$B11," ")</f>
        <v>1.4615384615384615</v>
      </c>
      <c r="D29" s="11">
        <f t="shared" si="21"/>
        <v>0.92307692307692313</v>
      </c>
      <c r="E29" s="11">
        <f t="shared" si="21"/>
        <v>1.5384615384615385</v>
      </c>
      <c r="F29" s="11">
        <f t="shared" si="21"/>
        <v>5.8461538461538458</v>
      </c>
      <c r="G29" s="11">
        <f t="shared" si="21"/>
        <v>1.8461538461538463</v>
      </c>
      <c r="H29" s="11">
        <f t="shared" si="21"/>
        <v>1</v>
      </c>
      <c r="I29" s="11">
        <f t="shared" si="21"/>
        <v>0</v>
      </c>
      <c r="J29" s="11">
        <f t="shared" si="21"/>
        <v>1.7692307692307692</v>
      </c>
      <c r="K29" s="11">
        <f t="shared" si="21"/>
        <v>0</v>
      </c>
      <c r="L29" s="11">
        <f t="shared" si="21"/>
        <v>0</v>
      </c>
      <c r="M29" s="11">
        <f t="shared" si="21"/>
        <v>7.2307692307692308</v>
      </c>
    </row>
    <row r="30" spans="1:13" x14ac:dyDescent="0.25">
      <c r="A30" s="9" t="str">
        <f t="shared" si="12"/>
        <v>Shannan Pye</v>
      </c>
      <c r="B30" s="17"/>
      <c r="C30" s="11">
        <f t="shared" ref="C30:M30" si="22">IF(ISNUMBER($B12),C12/$B12," ")</f>
        <v>1.0909090909090908</v>
      </c>
      <c r="D30" s="11">
        <f t="shared" si="22"/>
        <v>0.36363636363636365</v>
      </c>
      <c r="E30" s="11">
        <f t="shared" si="22"/>
        <v>0.27272727272727271</v>
      </c>
      <c r="F30" s="11">
        <f t="shared" si="22"/>
        <v>2.0909090909090908</v>
      </c>
      <c r="G30" s="11">
        <f t="shared" si="22"/>
        <v>1.6363636363636365</v>
      </c>
      <c r="H30" s="11">
        <f t="shared" si="22"/>
        <v>1.0909090909090908</v>
      </c>
      <c r="I30" s="11">
        <f t="shared" si="22"/>
        <v>0.18181818181818182</v>
      </c>
      <c r="J30" s="11">
        <f t="shared" si="22"/>
        <v>0.90909090909090906</v>
      </c>
      <c r="K30" s="11">
        <f t="shared" si="22"/>
        <v>0</v>
      </c>
      <c r="L30" s="11">
        <f t="shared" si="22"/>
        <v>9.0909090909090912E-2</v>
      </c>
      <c r="M30" s="11">
        <f t="shared" si="22"/>
        <v>3.5454545454545454</v>
      </c>
    </row>
    <row r="31" spans="1:13" x14ac:dyDescent="0.25">
      <c r="A31" s="9" t="str">
        <f t="shared" si="12"/>
        <v>Duncan Meagher</v>
      </c>
      <c r="B31" s="17"/>
      <c r="C31" s="11">
        <f t="shared" ref="C31:M31" si="23">IF(ISNUMBER($B13),C13/$B13," ")</f>
        <v>2</v>
      </c>
      <c r="D31" s="11">
        <f t="shared" si="23"/>
        <v>0</v>
      </c>
      <c r="E31" s="11">
        <f t="shared" si="23"/>
        <v>0</v>
      </c>
      <c r="F31" s="11">
        <f t="shared" si="23"/>
        <v>6</v>
      </c>
      <c r="G31" s="11">
        <f t="shared" si="23"/>
        <v>1</v>
      </c>
      <c r="H31" s="11">
        <f t="shared" si="23"/>
        <v>1</v>
      </c>
      <c r="I31" s="11">
        <f t="shared" si="23"/>
        <v>1</v>
      </c>
      <c r="J31" s="11">
        <f t="shared" si="23"/>
        <v>2</v>
      </c>
      <c r="K31" s="11">
        <f t="shared" si="23"/>
        <v>0</v>
      </c>
      <c r="L31" s="11">
        <f t="shared" si="23"/>
        <v>0</v>
      </c>
      <c r="M31" s="11">
        <f t="shared" si="23"/>
        <v>4</v>
      </c>
    </row>
    <row r="32" spans="1:13" x14ac:dyDescent="0.25">
      <c r="A32" s="9" t="str">
        <f t="shared" si="12"/>
        <v>Lachlan Fry</v>
      </c>
      <c r="B32" s="17"/>
      <c r="C32" s="11">
        <f t="shared" ref="C32:M32" si="24">IF(ISNUMBER($B14),C14/$B14," ")</f>
        <v>0</v>
      </c>
      <c r="D32" s="11">
        <f t="shared" si="24"/>
        <v>1</v>
      </c>
      <c r="E32" s="11">
        <f t="shared" si="24"/>
        <v>0</v>
      </c>
      <c r="F32" s="11">
        <f t="shared" si="24"/>
        <v>2</v>
      </c>
      <c r="G32" s="11">
        <f t="shared" si="24"/>
        <v>0</v>
      </c>
      <c r="H32" s="11">
        <f t="shared" si="24"/>
        <v>0</v>
      </c>
      <c r="I32" s="11">
        <f t="shared" si="24"/>
        <v>0</v>
      </c>
      <c r="J32" s="11">
        <f t="shared" si="24"/>
        <v>5</v>
      </c>
      <c r="K32" s="11">
        <f t="shared" si="24"/>
        <v>0</v>
      </c>
      <c r="L32" s="11">
        <f t="shared" si="24"/>
        <v>0</v>
      </c>
      <c r="M32" s="11">
        <f t="shared" si="24"/>
        <v>3</v>
      </c>
    </row>
    <row r="33" spans="1:13" x14ac:dyDescent="0.25">
      <c r="A33" s="9" t="str">
        <f t="shared" si="12"/>
        <v xml:space="preserve"> </v>
      </c>
      <c r="B33" s="17"/>
      <c r="C33" s="11" t="str">
        <f t="shared" ref="C33:M34" si="25">IF(ISNUMBER($B15),C15/$B15," ")</f>
        <v xml:space="preserve"> </v>
      </c>
      <c r="D33" s="11" t="str">
        <f t="shared" si="25"/>
        <v xml:space="preserve"> </v>
      </c>
      <c r="E33" s="11" t="str">
        <f t="shared" si="25"/>
        <v xml:space="preserve"> </v>
      </c>
      <c r="F33" s="11" t="str">
        <f t="shared" si="25"/>
        <v xml:space="preserve"> </v>
      </c>
      <c r="G33" s="11" t="str">
        <f t="shared" si="25"/>
        <v xml:space="preserve"> </v>
      </c>
      <c r="H33" s="11" t="str">
        <f t="shared" si="25"/>
        <v xml:space="preserve"> </v>
      </c>
      <c r="I33" s="11" t="str">
        <f t="shared" si="25"/>
        <v xml:space="preserve"> </v>
      </c>
      <c r="J33" s="11" t="str">
        <f t="shared" si="25"/>
        <v xml:space="preserve"> </v>
      </c>
      <c r="K33" s="11" t="str">
        <f t="shared" si="25"/>
        <v xml:space="preserve"> </v>
      </c>
      <c r="L33" s="11" t="str">
        <f t="shared" si="25"/>
        <v xml:space="preserve"> </v>
      </c>
      <c r="M33" s="11" t="str">
        <f t="shared" si="25"/>
        <v xml:space="preserve"> </v>
      </c>
    </row>
    <row r="34" spans="1:13" x14ac:dyDescent="0.25">
      <c r="A34" s="9" t="str">
        <f t="shared" si="12"/>
        <v xml:space="preserve"> </v>
      </c>
      <c r="B34" s="17"/>
      <c r="C34" s="11" t="str">
        <f t="shared" si="25"/>
        <v xml:space="preserve"> </v>
      </c>
      <c r="D34" s="11" t="str">
        <f t="shared" si="25"/>
        <v xml:space="preserve"> </v>
      </c>
      <c r="E34" s="11" t="str">
        <f t="shared" si="25"/>
        <v xml:space="preserve"> </v>
      </c>
      <c r="F34" s="11" t="str">
        <f t="shared" si="25"/>
        <v xml:space="preserve"> </v>
      </c>
      <c r="G34" s="11" t="str">
        <f t="shared" si="25"/>
        <v xml:space="preserve"> </v>
      </c>
      <c r="H34" s="11" t="str">
        <f t="shared" si="25"/>
        <v xml:space="preserve"> </v>
      </c>
      <c r="I34" s="11" t="str">
        <f t="shared" si="25"/>
        <v xml:space="preserve"> </v>
      </c>
      <c r="J34" s="11" t="str">
        <f t="shared" si="25"/>
        <v xml:space="preserve"> </v>
      </c>
      <c r="K34" s="11" t="str">
        <f t="shared" si="25"/>
        <v xml:space="preserve"> </v>
      </c>
      <c r="L34" s="11" t="str">
        <f t="shared" si="25"/>
        <v xml:space="preserve"> </v>
      </c>
      <c r="M34" s="11" t="str">
        <f t="shared" si="25"/>
        <v xml:space="preserve"> </v>
      </c>
    </row>
  </sheetData>
  <mergeCells count="3">
    <mergeCell ref="A18:M18"/>
    <mergeCell ref="A19:M19"/>
    <mergeCell ref="A1:O1"/>
  </mergeCells>
  <conditionalFormatting sqref="A3:A16">
    <cfRule type="expression" dxfId="2" priority="1">
      <formula>O3&gt;8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S32"/>
  <sheetViews>
    <sheetView workbookViewId="0">
      <selection activeCell="Q2" sqref="Q2"/>
    </sheetView>
  </sheetViews>
  <sheetFormatPr defaultRowHeight="15" x14ac:dyDescent="0.25"/>
  <cols>
    <col min="1" max="1" width="23.85546875" style="16" bestFit="1" customWidth="1"/>
    <col min="2" max="13" width="9.140625" style="16"/>
    <col min="14" max="14" width="17" style="16" bestFit="1" customWidth="1"/>
    <col min="15" max="15" width="15.140625" style="16" bestFit="1" customWidth="1"/>
    <col min="16" max="16" width="15.140625" style="16" customWidth="1"/>
    <col min="17" max="17" width="9.140625" style="16"/>
    <col min="18" max="19" width="0" style="16" hidden="1" customWidth="1"/>
    <col min="20" max="16384" width="9.140625" style="16"/>
  </cols>
  <sheetData>
    <row r="1" spans="1:19" x14ac:dyDescent="0.25">
      <c r="A1" s="76" t="s">
        <v>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23" t="s">
        <v>96</v>
      </c>
    </row>
    <row r="2" spans="1:19" x14ac:dyDescent="0.25">
      <c r="A2" s="17" t="s">
        <v>30</v>
      </c>
      <c r="B2" s="17" t="s">
        <v>31</v>
      </c>
      <c r="C2" s="17" t="s">
        <v>32</v>
      </c>
      <c r="D2" s="17" t="s">
        <v>33</v>
      </c>
      <c r="E2" s="17" t="s">
        <v>34</v>
      </c>
      <c r="F2" s="17" t="s">
        <v>35</v>
      </c>
      <c r="G2" s="17" t="s">
        <v>36</v>
      </c>
      <c r="H2" s="17" t="s">
        <v>37</v>
      </c>
      <c r="I2" s="17" t="s">
        <v>38</v>
      </c>
      <c r="J2" s="17" t="s">
        <v>39</v>
      </c>
      <c r="K2" s="17" t="s">
        <v>40</v>
      </c>
      <c r="L2" s="17" t="s">
        <v>41</v>
      </c>
      <c r="M2" s="17" t="s">
        <v>42</v>
      </c>
      <c r="N2" s="17" t="s">
        <v>68</v>
      </c>
      <c r="O2" s="17" t="s">
        <v>69</v>
      </c>
      <c r="P2" s="17" t="s">
        <v>118</v>
      </c>
      <c r="R2" s="16" t="s">
        <v>119</v>
      </c>
      <c r="S2" s="16" t="s">
        <v>120</v>
      </c>
    </row>
    <row r="3" spans="1:19" x14ac:dyDescent="0.25">
      <c r="A3" s="9" t="s">
        <v>97</v>
      </c>
      <c r="B3" s="10">
        <v>10</v>
      </c>
      <c r="C3" s="10">
        <v>21</v>
      </c>
      <c r="D3" s="10">
        <v>0</v>
      </c>
      <c r="E3" s="10">
        <v>3</v>
      </c>
      <c r="F3" s="10">
        <v>51</v>
      </c>
      <c r="G3" s="10">
        <v>5</v>
      </c>
      <c r="H3" s="10">
        <v>7</v>
      </c>
      <c r="I3" s="10">
        <v>1</v>
      </c>
      <c r="J3" s="10">
        <v>14</v>
      </c>
      <c r="K3" s="10">
        <v>0</v>
      </c>
      <c r="L3" s="10">
        <v>0</v>
      </c>
      <c r="M3" s="10">
        <v>45</v>
      </c>
      <c r="N3" s="17">
        <f>VLOOKUP(A3,Games!$A$2:$D$527,3,FALSE)</f>
        <v>0</v>
      </c>
      <c r="O3" s="17">
        <f>VLOOKUP(A3,Games!$A$2:$D$527,4,FALSE)</f>
        <v>10</v>
      </c>
      <c r="P3" s="11">
        <f>(R3-S3)/B3</f>
        <v>8.1</v>
      </c>
      <c r="R3" s="16">
        <f>SUM(M3,I3,H3,G3,F3)</f>
        <v>109</v>
      </c>
      <c r="S3" s="16">
        <f>SUM((J3*2),(K3*3),(L3*4))</f>
        <v>28</v>
      </c>
    </row>
    <row r="4" spans="1:19" x14ac:dyDescent="0.25">
      <c r="A4" s="9" t="s">
        <v>160</v>
      </c>
      <c r="B4" s="10">
        <v>1</v>
      </c>
      <c r="C4" s="10">
        <v>0</v>
      </c>
      <c r="D4" s="10">
        <v>0</v>
      </c>
      <c r="E4" s="10">
        <v>1</v>
      </c>
      <c r="F4" s="10">
        <v>5</v>
      </c>
      <c r="G4" s="10">
        <v>2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1</v>
      </c>
      <c r="N4" s="17">
        <f>VLOOKUP(A4,Games!$A$2:$D$527,3,FALSE)</f>
        <v>0</v>
      </c>
      <c r="O4" s="17">
        <f>VLOOKUP(A4,Games!$A$2:$D$527,4,FALSE)</f>
        <v>1</v>
      </c>
      <c r="P4" s="11">
        <f t="shared" ref="P4:P10" si="0">(R4-S4)/B4</f>
        <v>8</v>
      </c>
      <c r="R4" s="16">
        <f t="shared" ref="R4:R10" si="1">SUM(M4,I4,H4,G4,F4)</f>
        <v>8</v>
      </c>
      <c r="S4" s="16">
        <f t="shared" ref="S4:S10" si="2">SUM((J4*2),(K4*3),(L4*4))</f>
        <v>0</v>
      </c>
    </row>
    <row r="5" spans="1:19" x14ac:dyDescent="0.25">
      <c r="A5" s="9" t="s">
        <v>167</v>
      </c>
      <c r="B5" s="10">
        <v>1</v>
      </c>
      <c r="C5" s="10">
        <v>1</v>
      </c>
      <c r="D5" s="10">
        <v>0</v>
      </c>
      <c r="E5" s="10">
        <v>1</v>
      </c>
      <c r="F5" s="10">
        <v>4</v>
      </c>
      <c r="G5" s="10">
        <v>3</v>
      </c>
      <c r="H5" s="10">
        <v>2</v>
      </c>
      <c r="I5" s="10">
        <v>0</v>
      </c>
      <c r="J5" s="10">
        <v>0</v>
      </c>
      <c r="K5" s="10">
        <v>0</v>
      </c>
      <c r="L5" s="10">
        <v>0</v>
      </c>
      <c r="M5" s="10">
        <v>3</v>
      </c>
      <c r="N5" s="17">
        <f>VLOOKUP(A5,Games!$A$2:$D$527,3,FALSE)</f>
        <v>0</v>
      </c>
      <c r="O5" s="17">
        <f>VLOOKUP(A5,Games!$A$2:$D$527,4,FALSE)</f>
        <v>1</v>
      </c>
      <c r="P5" s="11">
        <f t="shared" si="0"/>
        <v>12</v>
      </c>
      <c r="R5" s="16">
        <f t="shared" si="1"/>
        <v>12</v>
      </c>
      <c r="S5" s="16">
        <f t="shared" si="2"/>
        <v>0</v>
      </c>
    </row>
    <row r="6" spans="1:19" x14ac:dyDescent="0.25">
      <c r="A6" s="9" t="s">
        <v>177</v>
      </c>
      <c r="B6" s="10">
        <v>1</v>
      </c>
      <c r="C6" s="10">
        <v>0</v>
      </c>
      <c r="D6" s="10">
        <v>0</v>
      </c>
      <c r="E6" s="10">
        <v>0</v>
      </c>
      <c r="F6" s="10">
        <v>3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7">
        <f>VLOOKUP(A6,Games!$A$2:$D$527,3,FALSE)</f>
        <v>0</v>
      </c>
      <c r="O6" s="17">
        <f>VLOOKUP(A6,Games!$A$2:$D$527,4,FALSE)</f>
        <v>1</v>
      </c>
      <c r="P6" s="11">
        <f t="shared" si="0"/>
        <v>3</v>
      </c>
      <c r="R6" s="16">
        <f t="shared" si="1"/>
        <v>3</v>
      </c>
      <c r="S6" s="16">
        <f t="shared" si="2"/>
        <v>0</v>
      </c>
    </row>
    <row r="7" spans="1:19" x14ac:dyDescent="0.25">
      <c r="A7" s="9" t="s">
        <v>98</v>
      </c>
      <c r="B7" s="10">
        <v>11</v>
      </c>
      <c r="C7" s="10">
        <v>6</v>
      </c>
      <c r="D7" s="10">
        <v>1</v>
      </c>
      <c r="E7" s="10">
        <v>5</v>
      </c>
      <c r="F7" s="10">
        <v>22</v>
      </c>
      <c r="G7" s="10">
        <v>19</v>
      </c>
      <c r="H7" s="10">
        <v>13</v>
      </c>
      <c r="I7" s="10">
        <v>2</v>
      </c>
      <c r="J7" s="10">
        <v>14</v>
      </c>
      <c r="K7" s="10">
        <v>0</v>
      </c>
      <c r="L7" s="10">
        <v>0</v>
      </c>
      <c r="M7" s="10">
        <v>20</v>
      </c>
      <c r="N7" s="17">
        <f>VLOOKUP(A7,Games!$A$2:$D$527,3,FALSE)</f>
        <v>0</v>
      </c>
      <c r="O7" s="17">
        <f>VLOOKUP(A7,Games!$A$2:$D$527,4,FALSE)</f>
        <v>11</v>
      </c>
      <c r="P7" s="11">
        <f t="shared" si="0"/>
        <v>4.3636363636363633</v>
      </c>
      <c r="R7" s="16">
        <f t="shared" si="1"/>
        <v>76</v>
      </c>
      <c r="S7" s="16">
        <f t="shared" si="2"/>
        <v>28</v>
      </c>
    </row>
    <row r="8" spans="1:19" x14ac:dyDescent="0.25">
      <c r="A8" s="9" t="s">
        <v>99</v>
      </c>
      <c r="B8" s="10">
        <v>13</v>
      </c>
      <c r="C8" s="10">
        <v>5</v>
      </c>
      <c r="D8" s="10">
        <v>13</v>
      </c>
      <c r="E8" s="10">
        <v>8</v>
      </c>
      <c r="F8" s="10">
        <v>30</v>
      </c>
      <c r="G8" s="10">
        <v>11</v>
      </c>
      <c r="H8" s="10">
        <v>8</v>
      </c>
      <c r="I8" s="10">
        <v>0</v>
      </c>
      <c r="J8" s="10">
        <v>20</v>
      </c>
      <c r="K8" s="10">
        <v>1</v>
      </c>
      <c r="L8" s="10">
        <v>0</v>
      </c>
      <c r="M8" s="10">
        <v>57</v>
      </c>
      <c r="N8" s="17">
        <f>VLOOKUP(A8,Games!$A$2:$D$527,3,FALSE)</f>
        <v>0</v>
      </c>
      <c r="O8" s="17">
        <f>VLOOKUP(A8,Games!$A$2:$D$527,4,FALSE)</f>
        <v>13</v>
      </c>
      <c r="P8" s="11">
        <f t="shared" si="0"/>
        <v>4.8461538461538458</v>
      </c>
      <c r="R8" s="16">
        <f t="shared" si="1"/>
        <v>106</v>
      </c>
      <c r="S8" s="16">
        <f t="shared" si="2"/>
        <v>43</v>
      </c>
    </row>
    <row r="9" spans="1:19" x14ac:dyDescent="0.25">
      <c r="A9" s="9" t="s">
        <v>100</v>
      </c>
      <c r="B9" s="10">
        <v>11</v>
      </c>
      <c r="C9" s="10">
        <v>23</v>
      </c>
      <c r="D9" s="10">
        <v>12</v>
      </c>
      <c r="E9" s="10">
        <v>11</v>
      </c>
      <c r="F9" s="10">
        <v>35</v>
      </c>
      <c r="G9" s="10">
        <v>11</v>
      </c>
      <c r="H9" s="10">
        <v>16</v>
      </c>
      <c r="I9" s="10">
        <v>2</v>
      </c>
      <c r="J9" s="10">
        <v>20</v>
      </c>
      <c r="K9" s="10">
        <v>0</v>
      </c>
      <c r="L9" s="10">
        <v>0</v>
      </c>
      <c r="M9" s="10">
        <v>93</v>
      </c>
      <c r="N9" s="17">
        <f>VLOOKUP(A9,Games!$A$2:$D$527,3,FALSE)</f>
        <v>0</v>
      </c>
      <c r="O9" s="17">
        <f>VLOOKUP(A9,Games!$A$2:$D$527,4,FALSE)</f>
        <v>11</v>
      </c>
      <c r="P9" s="11">
        <f t="shared" si="0"/>
        <v>10.636363636363637</v>
      </c>
      <c r="R9" s="16">
        <f t="shared" si="1"/>
        <v>157</v>
      </c>
      <c r="S9" s="16">
        <f t="shared" si="2"/>
        <v>40</v>
      </c>
    </row>
    <row r="10" spans="1:19" x14ac:dyDescent="0.25">
      <c r="A10" s="9" t="s">
        <v>101</v>
      </c>
      <c r="B10" s="10">
        <v>11</v>
      </c>
      <c r="C10" s="10">
        <v>15</v>
      </c>
      <c r="D10" s="10">
        <v>0</v>
      </c>
      <c r="E10" s="10">
        <v>4</v>
      </c>
      <c r="F10" s="10">
        <v>43</v>
      </c>
      <c r="G10" s="10">
        <v>5</v>
      </c>
      <c r="H10" s="10">
        <v>7</v>
      </c>
      <c r="I10" s="10">
        <v>0</v>
      </c>
      <c r="J10" s="10">
        <v>15</v>
      </c>
      <c r="K10" s="10">
        <v>0</v>
      </c>
      <c r="L10" s="10">
        <v>0</v>
      </c>
      <c r="M10" s="10">
        <v>34</v>
      </c>
      <c r="N10" s="17">
        <f>VLOOKUP(A10,Games!$A$2:$D$527,3,FALSE)</f>
        <v>0</v>
      </c>
      <c r="O10" s="17">
        <f>VLOOKUP(A10,Games!$A$2:$D$527,4,FALSE)</f>
        <v>11</v>
      </c>
      <c r="P10" s="11">
        <f t="shared" si="0"/>
        <v>5.3636363636363633</v>
      </c>
      <c r="R10" s="16">
        <f t="shared" si="1"/>
        <v>89</v>
      </c>
      <c r="S10" s="16">
        <f t="shared" si="2"/>
        <v>30</v>
      </c>
    </row>
    <row r="11" spans="1:19" x14ac:dyDescent="0.25">
      <c r="A11" s="9" t="s">
        <v>104</v>
      </c>
      <c r="B11" s="10">
        <v>9</v>
      </c>
      <c r="C11" s="10">
        <v>2</v>
      </c>
      <c r="D11" s="10">
        <v>7</v>
      </c>
      <c r="E11" s="10">
        <v>4</v>
      </c>
      <c r="F11" s="10">
        <v>24</v>
      </c>
      <c r="G11" s="10">
        <v>5</v>
      </c>
      <c r="H11" s="10">
        <v>7</v>
      </c>
      <c r="I11" s="10">
        <v>1</v>
      </c>
      <c r="J11" s="10">
        <v>17</v>
      </c>
      <c r="K11" s="10">
        <v>0</v>
      </c>
      <c r="L11" s="10">
        <v>0</v>
      </c>
      <c r="M11" s="10">
        <v>29</v>
      </c>
      <c r="N11" s="17">
        <f>VLOOKUP(A11,Games!$A$2:$D$527,3,FALSE)</f>
        <v>0</v>
      </c>
      <c r="O11" s="17">
        <f>VLOOKUP(A11,Games!$A$2:$D$527,4,FALSE)</f>
        <v>9</v>
      </c>
      <c r="P11" s="11">
        <f t="shared" ref="P11:P13" si="3">(R11-S11)/B11</f>
        <v>3.5555555555555554</v>
      </c>
      <c r="R11" s="16">
        <f t="shared" ref="R11:R13" si="4">SUM(M11,I11,H11,G11,F11)</f>
        <v>66</v>
      </c>
      <c r="S11" s="16">
        <f t="shared" ref="S11:S13" si="5">SUM((J11*2),(K11*3),(L11*4))</f>
        <v>34</v>
      </c>
    </row>
    <row r="12" spans="1:19" x14ac:dyDescent="0.25">
      <c r="A12" s="9" t="s">
        <v>161</v>
      </c>
      <c r="B12" s="17">
        <v>1</v>
      </c>
      <c r="C12" s="17">
        <v>1</v>
      </c>
      <c r="D12" s="17">
        <v>0</v>
      </c>
      <c r="E12" s="17">
        <v>3</v>
      </c>
      <c r="F12" s="17">
        <v>4</v>
      </c>
      <c r="G12" s="17">
        <v>3</v>
      </c>
      <c r="H12" s="17">
        <v>0</v>
      </c>
      <c r="I12" s="17">
        <v>0</v>
      </c>
      <c r="J12" s="17">
        <v>4</v>
      </c>
      <c r="K12" s="17">
        <v>0</v>
      </c>
      <c r="L12" s="17">
        <v>0</v>
      </c>
      <c r="M12" s="17">
        <v>5</v>
      </c>
      <c r="N12" s="17">
        <f>VLOOKUP(A12,Games!$A$2:$D$527,3,FALSE)</f>
        <v>0</v>
      </c>
      <c r="O12" s="17">
        <f>VLOOKUP(A12,Games!$A$2:$D$527,4,FALSE)</f>
        <v>1</v>
      </c>
      <c r="P12" s="11">
        <f t="shared" si="3"/>
        <v>4</v>
      </c>
      <c r="R12" s="16">
        <f t="shared" si="4"/>
        <v>12</v>
      </c>
      <c r="S12" s="16">
        <f t="shared" si="5"/>
        <v>8</v>
      </c>
    </row>
    <row r="13" spans="1:19" x14ac:dyDescent="0.25">
      <c r="A13" s="9" t="s">
        <v>148</v>
      </c>
      <c r="B13" s="17">
        <v>4</v>
      </c>
      <c r="C13" s="17">
        <v>7</v>
      </c>
      <c r="D13" s="17">
        <v>0</v>
      </c>
      <c r="E13" s="17">
        <v>1</v>
      </c>
      <c r="F13" s="17">
        <v>15</v>
      </c>
      <c r="G13" s="17">
        <v>1</v>
      </c>
      <c r="H13" s="17">
        <v>0</v>
      </c>
      <c r="I13" s="17">
        <v>2</v>
      </c>
      <c r="J13" s="17">
        <v>6</v>
      </c>
      <c r="K13" s="17">
        <v>0</v>
      </c>
      <c r="L13" s="17">
        <v>0</v>
      </c>
      <c r="M13" s="17">
        <v>15</v>
      </c>
      <c r="N13" s="17">
        <f>VLOOKUP(A13,Games!$A$2:$D$527,3,FALSE)</f>
        <v>0</v>
      </c>
      <c r="O13" s="17">
        <f>VLOOKUP(A13,Games!$A$2:$D$527,4,FALSE)</f>
        <v>4</v>
      </c>
      <c r="P13" s="11">
        <f t="shared" si="3"/>
        <v>5.25</v>
      </c>
      <c r="R13" s="16">
        <f t="shared" si="4"/>
        <v>33</v>
      </c>
      <c r="S13" s="16">
        <f t="shared" si="5"/>
        <v>12</v>
      </c>
    </row>
    <row r="14" spans="1:19" x14ac:dyDescent="0.25">
      <c r="A14" s="9" t="s">
        <v>113</v>
      </c>
      <c r="B14" s="17">
        <v>11</v>
      </c>
      <c r="C14" s="17">
        <v>25</v>
      </c>
      <c r="D14" s="17">
        <v>4</v>
      </c>
      <c r="E14" s="17">
        <v>11</v>
      </c>
      <c r="F14" s="17">
        <v>44</v>
      </c>
      <c r="G14" s="17">
        <v>11</v>
      </c>
      <c r="H14" s="17">
        <v>14</v>
      </c>
      <c r="I14" s="17">
        <v>1</v>
      </c>
      <c r="J14" s="17">
        <v>18</v>
      </c>
      <c r="K14" s="17">
        <v>2</v>
      </c>
      <c r="L14" s="17">
        <v>0</v>
      </c>
      <c r="M14" s="17">
        <v>73</v>
      </c>
      <c r="N14" s="17">
        <f>VLOOKUP(A14,Games!$A$2:$D$527,3,FALSE)</f>
        <v>0</v>
      </c>
      <c r="O14" s="17">
        <f>VLOOKUP(A14,Games!$A$2:$D$527,4,FALSE)</f>
        <v>11</v>
      </c>
      <c r="P14" s="11">
        <f t="shared" ref="P14" si="6">(R14-S14)/B14</f>
        <v>9.1818181818181817</v>
      </c>
      <c r="R14" s="16">
        <f t="shared" ref="R14" si="7">SUM(M14,I14,H14,G14,F14)</f>
        <v>143</v>
      </c>
      <c r="S14" s="16">
        <f t="shared" ref="S14" si="8">SUM((J14*2),(K14*3),(L14*4))</f>
        <v>42</v>
      </c>
    </row>
    <row r="15" spans="1:19" x14ac:dyDescent="0.25">
      <c r="A15" s="9" t="s">
        <v>149</v>
      </c>
      <c r="B15" s="35">
        <v>11</v>
      </c>
      <c r="C15" s="35">
        <v>16</v>
      </c>
      <c r="D15" s="35">
        <v>2</v>
      </c>
      <c r="E15" s="35">
        <v>4</v>
      </c>
      <c r="F15" s="35">
        <v>76</v>
      </c>
      <c r="G15" s="35">
        <v>17</v>
      </c>
      <c r="H15" s="35">
        <v>14</v>
      </c>
      <c r="I15" s="35">
        <v>2</v>
      </c>
      <c r="J15" s="35">
        <v>12</v>
      </c>
      <c r="K15" s="35">
        <v>0</v>
      </c>
      <c r="L15" s="35">
        <v>0</v>
      </c>
      <c r="M15" s="35">
        <v>42</v>
      </c>
      <c r="N15" s="17">
        <f>VLOOKUP(A15,Games!$A$2:$D$527,3,FALSE)</f>
        <v>0</v>
      </c>
      <c r="O15" s="17">
        <f>VLOOKUP(A15,Games!$A$2:$D$527,4,FALSE)</f>
        <v>11</v>
      </c>
      <c r="P15" s="11">
        <f t="shared" ref="P15" si="9">(R15-S15)/B15</f>
        <v>11.545454545454545</v>
      </c>
      <c r="R15" s="16">
        <f t="shared" ref="R15" si="10">SUM(M15,I15,H15,G15,F15)</f>
        <v>151</v>
      </c>
      <c r="S15" s="16">
        <f t="shared" ref="S15" si="11">SUM((J15*2),(K15*3),(L15*4))</f>
        <v>24</v>
      </c>
    </row>
    <row r="16" spans="1:19" x14ac:dyDescent="0.25">
      <c r="A16" s="9" t="s">
        <v>164</v>
      </c>
      <c r="B16" s="17">
        <v>1</v>
      </c>
      <c r="C16" s="17">
        <v>0</v>
      </c>
      <c r="D16" s="17">
        <v>1</v>
      </c>
      <c r="E16" s="17">
        <v>1</v>
      </c>
      <c r="F16" s="17">
        <v>9</v>
      </c>
      <c r="G16" s="17">
        <v>1</v>
      </c>
      <c r="H16" s="17">
        <v>2</v>
      </c>
      <c r="I16" s="17">
        <v>0</v>
      </c>
      <c r="J16" s="17">
        <v>1</v>
      </c>
      <c r="K16" s="17">
        <v>0</v>
      </c>
      <c r="L16" s="17">
        <v>0</v>
      </c>
      <c r="M16" s="17">
        <v>4</v>
      </c>
      <c r="N16" s="17">
        <f>VLOOKUP(A16,Games!$A$2:$D$527,3,FALSE)</f>
        <v>0</v>
      </c>
      <c r="O16" s="17">
        <f>VLOOKUP(A16,Games!$A$2:$D$527,4,FALSE)</f>
        <v>1</v>
      </c>
      <c r="P16" s="11">
        <f t="shared" ref="P16" si="12">(R16-S16)/B16</f>
        <v>14</v>
      </c>
      <c r="R16" s="16">
        <f t="shared" ref="R16" si="13">SUM(M16,I16,H16,G16,F16)</f>
        <v>16</v>
      </c>
      <c r="S16" s="16">
        <f t="shared" ref="S16" si="14">SUM((J16*2),(K16*3),(L16*4))</f>
        <v>2</v>
      </c>
    </row>
    <row r="17" spans="1:16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19"/>
      <c r="O17" s="19"/>
      <c r="P17" s="26"/>
    </row>
    <row r="18" spans="1:16" x14ac:dyDescent="0.25">
      <c r="A18" s="73" t="s">
        <v>43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6" x14ac:dyDescent="0.25">
      <c r="A19" s="74" t="s">
        <v>96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6" x14ac:dyDescent="0.25">
      <c r="A20" s="17" t="s">
        <v>30</v>
      </c>
      <c r="B20" s="17" t="s">
        <v>31</v>
      </c>
      <c r="C20" s="17" t="s">
        <v>32</v>
      </c>
      <c r="D20" s="17" t="s">
        <v>33</v>
      </c>
      <c r="E20" s="17" t="s">
        <v>34</v>
      </c>
      <c r="F20" s="17" t="s">
        <v>35</v>
      </c>
      <c r="G20" s="17" t="s">
        <v>36</v>
      </c>
      <c r="H20" s="17" t="s">
        <v>37</v>
      </c>
      <c r="I20" s="17" t="s">
        <v>38</v>
      </c>
      <c r="J20" s="17" t="s">
        <v>39</v>
      </c>
      <c r="K20" s="17" t="s">
        <v>40</v>
      </c>
      <c r="L20" s="17" t="s">
        <v>41</v>
      </c>
      <c r="M20" s="17" t="s">
        <v>42</v>
      </c>
    </row>
    <row r="21" spans="1:16" x14ac:dyDescent="0.25">
      <c r="A21" s="9" t="str">
        <f t="shared" ref="A21:A32" si="15">IF(A3=""," ",A3)</f>
        <v>Paul Baynham</v>
      </c>
      <c r="B21" s="10"/>
      <c r="C21" s="11">
        <f t="shared" ref="C21:M21" si="16">IF(ISNUMBER($B3),C3/$B3," ")</f>
        <v>2.1</v>
      </c>
      <c r="D21" s="11">
        <f t="shared" si="16"/>
        <v>0</v>
      </c>
      <c r="E21" s="11">
        <f t="shared" si="16"/>
        <v>0.3</v>
      </c>
      <c r="F21" s="11">
        <f t="shared" si="16"/>
        <v>5.0999999999999996</v>
      </c>
      <c r="G21" s="11">
        <f t="shared" si="16"/>
        <v>0.5</v>
      </c>
      <c r="H21" s="11">
        <f t="shared" si="16"/>
        <v>0.7</v>
      </c>
      <c r="I21" s="11">
        <f t="shared" si="16"/>
        <v>0.1</v>
      </c>
      <c r="J21" s="11">
        <f t="shared" si="16"/>
        <v>1.4</v>
      </c>
      <c r="K21" s="11">
        <f t="shared" si="16"/>
        <v>0</v>
      </c>
      <c r="L21" s="11">
        <f t="shared" si="16"/>
        <v>0</v>
      </c>
      <c r="M21" s="11">
        <f t="shared" si="16"/>
        <v>4.5</v>
      </c>
    </row>
    <row r="22" spans="1:16" x14ac:dyDescent="0.25">
      <c r="A22" s="9" t="str">
        <f t="shared" si="15"/>
        <v>Todd Nebauer</v>
      </c>
      <c r="B22" s="10"/>
      <c r="C22" s="11">
        <f t="shared" ref="C22:M22" si="17">IF(ISNUMBER($B4),C4/$B4," ")</f>
        <v>0</v>
      </c>
      <c r="D22" s="11">
        <f t="shared" si="17"/>
        <v>0</v>
      </c>
      <c r="E22" s="11">
        <f t="shared" si="17"/>
        <v>1</v>
      </c>
      <c r="F22" s="11">
        <f t="shared" si="17"/>
        <v>5</v>
      </c>
      <c r="G22" s="11">
        <f t="shared" si="17"/>
        <v>2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 t="shared" si="17"/>
        <v>1</v>
      </c>
    </row>
    <row r="23" spans="1:16" x14ac:dyDescent="0.25">
      <c r="A23" s="9" t="str">
        <f t="shared" si="15"/>
        <v>Kalie Kamara</v>
      </c>
      <c r="B23" s="10"/>
      <c r="C23" s="11">
        <f t="shared" ref="C23:M23" si="18">IF(ISNUMBER($B5),C5/$B5," ")</f>
        <v>1</v>
      </c>
      <c r="D23" s="11">
        <f t="shared" si="18"/>
        <v>0</v>
      </c>
      <c r="E23" s="11">
        <f t="shared" si="18"/>
        <v>1</v>
      </c>
      <c r="F23" s="11">
        <f t="shared" si="18"/>
        <v>4</v>
      </c>
      <c r="G23" s="11">
        <f t="shared" si="18"/>
        <v>3</v>
      </c>
      <c r="H23" s="11">
        <f t="shared" si="18"/>
        <v>2</v>
      </c>
      <c r="I23" s="11">
        <f t="shared" si="18"/>
        <v>0</v>
      </c>
      <c r="J23" s="11">
        <f t="shared" si="18"/>
        <v>0</v>
      </c>
      <c r="K23" s="11">
        <f t="shared" si="18"/>
        <v>0</v>
      </c>
      <c r="L23" s="11">
        <f t="shared" si="18"/>
        <v>0</v>
      </c>
      <c r="M23" s="11">
        <f t="shared" si="18"/>
        <v>3</v>
      </c>
    </row>
    <row r="24" spans="1:16" x14ac:dyDescent="0.25">
      <c r="A24" s="9" t="str">
        <f t="shared" si="15"/>
        <v>Ryan Donnelly</v>
      </c>
      <c r="B24" s="10"/>
      <c r="C24" s="11">
        <f t="shared" ref="C24:M24" si="19">IF(ISNUMBER($B6),C6/$B6," ")</f>
        <v>0</v>
      </c>
      <c r="D24" s="11">
        <f t="shared" si="19"/>
        <v>0</v>
      </c>
      <c r="E24" s="11">
        <f t="shared" si="19"/>
        <v>0</v>
      </c>
      <c r="F24" s="11">
        <f t="shared" si="19"/>
        <v>3</v>
      </c>
      <c r="G24" s="11">
        <f t="shared" si="19"/>
        <v>0</v>
      </c>
      <c r="H24" s="11">
        <f t="shared" si="19"/>
        <v>0</v>
      </c>
      <c r="I24" s="11">
        <f t="shared" si="19"/>
        <v>0</v>
      </c>
      <c r="J24" s="11">
        <f t="shared" si="19"/>
        <v>0</v>
      </c>
      <c r="K24" s="11">
        <f t="shared" si="19"/>
        <v>0</v>
      </c>
      <c r="L24" s="11">
        <f t="shared" si="19"/>
        <v>0</v>
      </c>
      <c r="M24" s="11">
        <f t="shared" si="19"/>
        <v>0</v>
      </c>
    </row>
    <row r="25" spans="1:16" x14ac:dyDescent="0.25">
      <c r="A25" s="9" t="str">
        <f t="shared" si="15"/>
        <v>Dat Nguyen</v>
      </c>
      <c r="B25" s="10"/>
      <c r="C25" s="11">
        <f t="shared" ref="C25:M25" si="20">IF(ISNUMBER($B7),C7/$B7," ")</f>
        <v>0.54545454545454541</v>
      </c>
      <c r="D25" s="11">
        <f t="shared" si="20"/>
        <v>9.0909090909090912E-2</v>
      </c>
      <c r="E25" s="11">
        <f t="shared" si="20"/>
        <v>0.45454545454545453</v>
      </c>
      <c r="F25" s="11">
        <f t="shared" si="20"/>
        <v>2</v>
      </c>
      <c r="G25" s="11">
        <f t="shared" si="20"/>
        <v>1.7272727272727273</v>
      </c>
      <c r="H25" s="11">
        <f t="shared" si="20"/>
        <v>1.1818181818181819</v>
      </c>
      <c r="I25" s="11">
        <f t="shared" si="20"/>
        <v>0.18181818181818182</v>
      </c>
      <c r="J25" s="11">
        <f t="shared" si="20"/>
        <v>1.2727272727272727</v>
      </c>
      <c r="K25" s="11">
        <f t="shared" si="20"/>
        <v>0</v>
      </c>
      <c r="L25" s="11">
        <f t="shared" si="20"/>
        <v>0</v>
      </c>
      <c r="M25" s="11">
        <f t="shared" si="20"/>
        <v>1.8181818181818181</v>
      </c>
    </row>
    <row r="26" spans="1:16" x14ac:dyDescent="0.25">
      <c r="A26" s="9" t="str">
        <f t="shared" si="15"/>
        <v>Gian-Carlo Montaos</v>
      </c>
      <c r="B26" s="10"/>
      <c r="C26" s="11">
        <f t="shared" ref="C26:M26" si="21">IF(ISNUMBER($B8),C8/$B8," ")</f>
        <v>0.38461538461538464</v>
      </c>
      <c r="D26" s="11">
        <f t="shared" si="21"/>
        <v>1</v>
      </c>
      <c r="E26" s="11">
        <f t="shared" si="21"/>
        <v>0.61538461538461542</v>
      </c>
      <c r="F26" s="11">
        <f t="shared" si="21"/>
        <v>2.3076923076923075</v>
      </c>
      <c r="G26" s="11">
        <f t="shared" si="21"/>
        <v>0.84615384615384615</v>
      </c>
      <c r="H26" s="11">
        <f t="shared" si="21"/>
        <v>0.61538461538461542</v>
      </c>
      <c r="I26" s="11">
        <f t="shared" si="21"/>
        <v>0</v>
      </c>
      <c r="J26" s="11">
        <f t="shared" si="21"/>
        <v>1.5384615384615385</v>
      </c>
      <c r="K26" s="11">
        <f t="shared" si="21"/>
        <v>7.6923076923076927E-2</v>
      </c>
      <c r="L26" s="11">
        <f t="shared" si="21"/>
        <v>0</v>
      </c>
      <c r="M26" s="11">
        <f t="shared" si="21"/>
        <v>4.384615384615385</v>
      </c>
    </row>
    <row r="27" spans="1:16" x14ac:dyDescent="0.25">
      <c r="A27" s="9" t="str">
        <f t="shared" si="15"/>
        <v>Michael Withers</v>
      </c>
      <c r="B27" s="10"/>
      <c r="C27" s="11">
        <f t="shared" ref="C27:M27" si="22">IF(ISNUMBER($B9),C9/$B9," ")</f>
        <v>2.0909090909090908</v>
      </c>
      <c r="D27" s="11">
        <f t="shared" si="22"/>
        <v>1.0909090909090908</v>
      </c>
      <c r="E27" s="11">
        <f t="shared" si="22"/>
        <v>1</v>
      </c>
      <c r="F27" s="11">
        <f t="shared" si="22"/>
        <v>3.1818181818181817</v>
      </c>
      <c r="G27" s="11">
        <f t="shared" si="22"/>
        <v>1</v>
      </c>
      <c r="H27" s="11">
        <f t="shared" si="22"/>
        <v>1.4545454545454546</v>
      </c>
      <c r="I27" s="11">
        <f t="shared" si="22"/>
        <v>0.18181818181818182</v>
      </c>
      <c r="J27" s="11">
        <f t="shared" si="22"/>
        <v>1.8181818181818181</v>
      </c>
      <c r="K27" s="11">
        <f t="shared" si="22"/>
        <v>0</v>
      </c>
      <c r="L27" s="11">
        <f t="shared" si="22"/>
        <v>0</v>
      </c>
      <c r="M27" s="11">
        <f t="shared" si="22"/>
        <v>8.454545454545455</v>
      </c>
    </row>
    <row r="28" spans="1:16" x14ac:dyDescent="0.25">
      <c r="A28" s="9" t="str">
        <f t="shared" si="15"/>
        <v>Steven Perkov</v>
      </c>
      <c r="B28" s="10"/>
      <c r="C28" s="11">
        <f t="shared" ref="C28:M28" si="23">IF(ISNUMBER($B10),C10/$B10," ")</f>
        <v>1.3636363636363635</v>
      </c>
      <c r="D28" s="11">
        <f t="shared" si="23"/>
        <v>0</v>
      </c>
      <c r="E28" s="11">
        <f t="shared" si="23"/>
        <v>0.36363636363636365</v>
      </c>
      <c r="F28" s="11">
        <f t="shared" si="23"/>
        <v>3.9090909090909092</v>
      </c>
      <c r="G28" s="11">
        <f t="shared" si="23"/>
        <v>0.45454545454545453</v>
      </c>
      <c r="H28" s="11">
        <f t="shared" si="23"/>
        <v>0.63636363636363635</v>
      </c>
      <c r="I28" s="11">
        <f t="shared" si="23"/>
        <v>0</v>
      </c>
      <c r="J28" s="11">
        <f t="shared" si="23"/>
        <v>1.3636363636363635</v>
      </c>
      <c r="K28" s="11">
        <f t="shared" si="23"/>
        <v>0</v>
      </c>
      <c r="L28" s="11">
        <f t="shared" si="23"/>
        <v>0</v>
      </c>
      <c r="M28" s="11">
        <f t="shared" si="23"/>
        <v>3.0909090909090908</v>
      </c>
    </row>
    <row r="29" spans="1:16" x14ac:dyDescent="0.25">
      <c r="A29" s="9" t="str">
        <f t="shared" si="15"/>
        <v>Andrew Khin Maung</v>
      </c>
      <c r="B29" s="10"/>
      <c r="C29" s="11">
        <f t="shared" ref="C29:M29" si="24">IF(ISNUMBER($B11),C11/$B11," ")</f>
        <v>0.22222222222222221</v>
      </c>
      <c r="D29" s="11">
        <f t="shared" si="24"/>
        <v>0.77777777777777779</v>
      </c>
      <c r="E29" s="11">
        <f t="shared" si="24"/>
        <v>0.44444444444444442</v>
      </c>
      <c r="F29" s="11">
        <f t="shared" si="24"/>
        <v>2.6666666666666665</v>
      </c>
      <c r="G29" s="11">
        <f t="shared" si="24"/>
        <v>0.55555555555555558</v>
      </c>
      <c r="H29" s="11">
        <f t="shared" si="24"/>
        <v>0.77777777777777779</v>
      </c>
      <c r="I29" s="11">
        <f t="shared" si="24"/>
        <v>0.1111111111111111</v>
      </c>
      <c r="J29" s="11">
        <f t="shared" si="24"/>
        <v>1.8888888888888888</v>
      </c>
      <c r="K29" s="11">
        <f t="shared" si="24"/>
        <v>0</v>
      </c>
      <c r="L29" s="11">
        <f t="shared" si="24"/>
        <v>0</v>
      </c>
      <c r="M29" s="11">
        <f t="shared" si="24"/>
        <v>3.2222222222222223</v>
      </c>
    </row>
    <row r="30" spans="1:16" x14ac:dyDescent="0.25">
      <c r="A30" s="9" t="str">
        <f t="shared" si="15"/>
        <v>Myles Terry</v>
      </c>
      <c r="B30" s="17"/>
      <c r="C30" s="11">
        <f t="shared" ref="C30:M30" si="25">IF(ISNUMBER($B12),C12/$B12," ")</f>
        <v>1</v>
      </c>
      <c r="D30" s="11">
        <f t="shared" si="25"/>
        <v>0</v>
      </c>
      <c r="E30" s="11">
        <f t="shared" si="25"/>
        <v>3</v>
      </c>
      <c r="F30" s="11">
        <f t="shared" si="25"/>
        <v>4</v>
      </c>
      <c r="G30" s="11">
        <f t="shared" si="25"/>
        <v>3</v>
      </c>
      <c r="H30" s="11">
        <f t="shared" si="25"/>
        <v>0</v>
      </c>
      <c r="I30" s="11">
        <f t="shared" si="25"/>
        <v>0</v>
      </c>
      <c r="J30" s="11">
        <f t="shared" si="25"/>
        <v>4</v>
      </c>
      <c r="K30" s="11">
        <f t="shared" si="25"/>
        <v>0</v>
      </c>
      <c r="L30" s="11">
        <f t="shared" si="25"/>
        <v>0</v>
      </c>
      <c r="M30" s="11">
        <f t="shared" si="25"/>
        <v>5</v>
      </c>
    </row>
    <row r="31" spans="1:16" x14ac:dyDescent="0.25">
      <c r="A31" s="9" t="str">
        <f t="shared" si="15"/>
        <v>Ethan Sharp</v>
      </c>
      <c r="B31" s="17"/>
      <c r="C31" s="11">
        <f t="shared" ref="C31:M31" si="26">IF(ISNUMBER($B13),C13/$B13," ")</f>
        <v>1.75</v>
      </c>
      <c r="D31" s="11">
        <f t="shared" si="26"/>
        <v>0</v>
      </c>
      <c r="E31" s="11">
        <f t="shared" si="26"/>
        <v>0.25</v>
      </c>
      <c r="F31" s="11">
        <f t="shared" si="26"/>
        <v>3.75</v>
      </c>
      <c r="G31" s="11">
        <f t="shared" si="26"/>
        <v>0.25</v>
      </c>
      <c r="H31" s="11">
        <f t="shared" si="26"/>
        <v>0</v>
      </c>
      <c r="I31" s="11">
        <f t="shared" si="26"/>
        <v>0.5</v>
      </c>
      <c r="J31" s="11">
        <f t="shared" si="26"/>
        <v>1.5</v>
      </c>
      <c r="K31" s="11">
        <f t="shared" si="26"/>
        <v>0</v>
      </c>
      <c r="L31" s="11">
        <f t="shared" si="26"/>
        <v>0</v>
      </c>
      <c r="M31" s="11">
        <f t="shared" si="26"/>
        <v>3.75</v>
      </c>
    </row>
    <row r="32" spans="1:16" x14ac:dyDescent="0.25">
      <c r="A32" s="9" t="str">
        <f t="shared" si="15"/>
        <v>Jared Calnan</v>
      </c>
      <c r="B32" s="17"/>
      <c r="C32" s="11">
        <f t="shared" ref="C32:M32" si="27">IF(ISNUMBER($B14),C14/$B14," ")</f>
        <v>2.2727272727272729</v>
      </c>
      <c r="D32" s="11">
        <f t="shared" si="27"/>
        <v>0.36363636363636365</v>
      </c>
      <c r="E32" s="11">
        <f t="shared" si="27"/>
        <v>1</v>
      </c>
      <c r="F32" s="11">
        <f t="shared" si="27"/>
        <v>4</v>
      </c>
      <c r="G32" s="11">
        <f t="shared" si="27"/>
        <v>1</v>
      </c>
      <c r="H32" s="11">
        <f t="shared" si="27"/>
        <v>1.2727272727272727</v>
      </c>
      <c r="I32" s="11">
        <f t="shared" si="27"/>
        <v>9.0909090909090912E-2</v>
      </c>
      <c r="J32" s="11">
        <f t="shared" si="27"/>
        <v>1.6363636363636365</v>
      </c>
      <c r="K32" s="11">
        <f t="shared" si="27"/>
        <v>0.18181818181818182</v>
      </c>
      <c r="L32" s="11">
        <f t="shared" si="27"/>
        <v>0</v>
      </c>
      <c r="M32" s="11">
        <f t="shared" si="27"/>
        <v>6.6363636363636367</v>
      </c>
    </row>
  </sheetData>
  <mergeCells count="3">
    <mergeCell ref="A18:M18"/>
    <mergeCell ref="A19:M19"/>
    <mergeCell ref="A1:P1"/>
  </mergeCells>
  <conditionalFormatting sqref="A17">
    <cfRule type="expression" dxfId="10" priority="6">
      <formula>O17&gt;11</formula>
    </cfRule>
  </conditionalFormatting>
  <conditionalFormatting sqref="A3:A16">
    <cfRule type="expression" dxfId="0" priority="1">
      <formula>O3&gt;8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37"/>
  <sheetViews>
    <sheetView workbookViewId="0">
      <selection activeCell="A2" sqref="A2:D136"/>
    </sheetView>
  </sheetViews>
  <sheetFormatPr defaultRowHeight="15" x14ac:dyDescent="0.25"/>
  <cols>
    <col min="1" max="1" width="23.85546875" bestFit="1" customWidth="1"/>
  </cols>
  <sheetData>
    <row r="1" spans="1:4" x14ac:dyDescent="0.25">
      <c r="B1" s="25">
        <v>1</v>
      </c>
      <c r="C1" s="25" t="s">
        <v>66</v>
      </c>
      <c r="D1" s="25" t="s">
        <v>67</v>
      </c>
    </row>
    <row r="2" spans="1:4" x14ac:dyDescent="0.25">
      <c r="A2" s="14" t="s">
        <v>0</v>
      </c>
      <c r="B2" s="24">
        <v>84</v>
      </c>
      <c r="C2" s="24"/>
      <c r="D2" s="24">
        <v>84</v>
      </c>
    </row>
    <row r="3" spans="1:4" x14ac:dyDescent="0.25">
      <c r="A3" s="6" t="s">
        <v>1</v>
      </c>
      <c r="B3" s="7">
        <v>13</v>
      </c>
      <c r="C3" s="7"/>
      <c r="D3" s="7">
        <v>13</v>
      </c>
    </row>
    <row r="4" spans="1:4" x14ac:dyDescent="0.25">
      <c r="A4" s="6" t="s">
        <v>2</v>
      </c>
      <c r="B4" s="7">
        <v>11</v>
      </c>
      <c r="C4" s="7"/>
      <c r="D4" s="7">
        <v>11</v>
      </c>
    </row>
    <row r="5" spans="1:4" x14ac:dyDescent="0.25">
      <c r="A5" s="6" t="s">
        <v>122</v>
      </c>
      <c r="B5" s="7">
        <v>10</v>
      </c>
      <c r="C5" s="7"/>
      <c r="D5" s="7">
        <v>10</v>
      </c>
    </row>
    <row r="6" spans="1:4" x14ac:dyDescent="0.25">
      <c r="A6" s="6" t="s">
        <v>108</v>
      </c>
      <c r="B6" s="7">
        <v>9</v>
      </c>
      <c r="C6" s="7"/>
      <c r="D6" s="7">
        <v>9</v>
      </c>
    </row>
    <row r="7" spans="1:4" x14ac:dyDescent="0.25">
      <c r="A7" s="6" t="s">
        <v>3</v>
      </c>
      <c r="B7" s="7">
        <v>11</v>
      </c>
      <c r="C7" s="7"/>
      <c r="D7" s="7">
        <v>11</v>
      </c>
    </row>
    <row r="8" spans="1:4" x14ac:dyDescent="0.25">
      <c r="A8" s="6" t="s">
        <v>150</v>
      </c>
      <c r="B8" s="7">
        <v>7</v>
      </c>
      <c r="C8" s="7"/>
      <c r="D8" s="7">
        <v>7</v>
      </c>
    </row>
    <row r="9" spans="1:4" x14ac:dyDescent="0.25">
      <c r="A9" s="6" t="s">
        <v>4</v>
      </c>
      <c r="B9" s="7">
        <v>6</v>
      </c>
      <c r="C9" s="7"/>
      <c r="D9" s="7">
        <v>6</v>
      </c>
    </row>
    <row r="10" spans="1:4" x14ac:dyDescent="0.25">
      <c r="A10" s="6" t="s">
        <v>5</v>
      </c>
      <c r="B10" s="7">
        <v>12</v>
      </c>
      <c r="C10" s="7"/>
      <c r="D10" s="7">
        <v>12</v>
      </c>
    </row>
    <row r="11" spans="1:4" x14ac:dyDescent="0.25">
      <c r="A11" s="6" t="s">
        <v>123</v>
      </c>
      <c r="B11" s="7">
        <v>1</v>
      </c>
      <c r="C11" s="7"/>
      <c r="D11" s="7">
        <v>1</v>
      </c>
    </row>
    <row r="12" spans="1:4" x14ac:dyDescent="0.25">
      <c r="A12" s="6" t="s">
        <v>165</v>
      </c>
      <c r="B12" s="7">
        <v>4</v>
      </c>
      <c r="C12" s="7"/>
      <c r="D12" s="7">
        <v>4</v>
      </c>
    </row>
    <row r="13" spans="1:4" x14ac:dyDescent="0.25">
      <c r="A13" s="14" t="s">
        <v>75</v>
      </c>
      <c r="B13" s="24">
        <v>96</v>
      </c>
      <c r="C13" s="24">
        <v>1</v>
      </c>
      <c r="D13" s="24">
        <v>97</v>
      </c>
    </row>
    <row r="14" spans="1:4" x14ac:dyDescent="0.25">
      <c r="A14" s="6" t="s">
        <v>76</v>
      </c>
      <c r="B14" s="7">
        <v>10</v>
      </c>
      <c r="C14" s="7"/>
      <c r="D14" s="7">
        <v>10</v>
      </c>
    </row>
    <row r="15" spans="1:4" x14ac:dyDescent="0.25">
      <c r="A15" s="6" t="s">
        <v>77</v>
      </c>
      <c r="B15" s="7">
        <v>10</v>
      </c>
      <c r="C15" s="7"/>
      <c r="D15" s="7">
        <v>10</v>
      </c>
    </row>
    <row r="16" spans="1:4" x14ac:dyDescent="0.25">
      <c r="A16" s="6" t="s">
        <v>78</v>
      </c>
      <c r="B16" s="7">
        <v>12</v>
      </c>
      <c r="C16" s="7"/>
      <c r="D16" s="7">
        <v>12</v>
      </c>
    </row>
    <row r="17" spans="1:4" x14ac:dyDescent="0.25">
      <c r="A17" s="6" t="s">
        <v>79</v>
      </c>
      <c r="B17" s="7">
        <v>7</v>
      </c>
      <c r="C17" s="7">
        <v>1</v>
      </c>
      <c r="D17" s="7">
        <v>8</v>
      </c>
    </row>
    <row r="18" spans="1:4" x14ac:dyDescent="0.25">
      <c r="A18" s="6" t="s">
        <v>151</v>
      </c>
      <c r="B18" s="7">
        <v>8</v>
      </c>
      <c r="C18" s="7"/>
      <c r="D18" s="7">
        <v>8</v>
      </c>
    </row>
    <row r="19" spans="1:4" x14ac:dyDescent="0.25">
      <c r="A19" s="6" t="s">
        <v>105</v>
      </c>
      <c r="B19" s="7">
        <v>12</v>
      </c>
      <c r="C19" s="7"/>
      <c r="D19" s="7">
        <v>12</v>
      </c>
    </row>
    <row r="20" spans="1:4" x14ac:dyDescent="0.25">
      <c r="A20" s="6" t="s">
        <v>124</v>
      </c>
      <c r="B20" s="7">
        <v>12</v>
      </c>
      <c r="C20" s="7"/>
      <c r="D20" s="7">
        <v>12</v>
      </c>
    </row>
    <row r="21" spans="1:4" x14ac:dyDescent="0.25">
      <c r="A21" s="6" t="s">
        <v>115</v>
      </c>
      <c r="B21" s="7">
        <v>12</v>
      </c>
      <c r="C21" s="7"/>
      <c r="D21" s="7">
        <v>12</v>
      </c>
    </row>
    <row r="22" spans="1:4" x14ac:dyDescent="0.25">
      <c r="A22" s="6" t="s">
        <v>125</v>
      </c>
      <c r="B22" s="7">
        <v>2</v>
      </c>
      <c r="C22" s="7"/>
      <c r="D22" s="7">
        <v>2</v>
      </c>
    </row>
    <row r="23" spans="1:4" x14ac:dyDescent="0.25">
      <c r="A23" s="6" t="s">
        <v>126</v>
      </c>
      <c r="B23" s="7">
        <v>10</v>
      </c>
      <c r="C23" s="7"/>
      <c r="D23" s="7">
        <v>10</v>
      </c>
    </row>
    <row r="24" spans="1:4" x14ac:dyDescent="0.25">
      <c r="A24" s="6" t="s">
        <v>152</v>
      </c>
      <c r="B24" s="7">
        <v>1</v>
      </c>
      <c r="C24" s="7"/>
      <c r="D24" s="7">
        <v>1</v>
      </c>
    </row>
    <row r="25" spans="1:4" x14ac:dyDescent="0.25">
      <c r="A25" s="6" t="s">
        <v>6</v>
      </c>
      <c r="B25" s="7">
        <v>86</v>
      </c>
      <c r="C25" s="7"/>
      <c r="D25" s="7">
        <v>86</v>
      </c>
    </row>
    <row r="26" spans="1:4" x14ac:dyDescent="0.25">
      <c r="A26" s="6" t="s">
        <v>71</v>
      </c>
      <c r="B26" s="7">
        <v>9</v>
      </c>
      <c r="C26" s="7"/>
      <c r="D26" s="7">
        <v>9</v>
      </c>
    </row>
    <row r="27" spans="1:4" x14ac:dyDescent="0.25">
      <c r="A27" s="6" t="s">
        <v>153</v>
      </c>
      <c r="B27" s="7">
        <v>6</v>
      </c>
      <c r="C27" s="7"/>
      <c r="D27" s="7">
        <v>6</v>
      </c>
    </row>
    <row r="28" spans="1:4" x14ac:dyDescent="0.25">
      <c r="A28" s="6" t="s">
        <v>7</v>
      </c>
      <c r="B28" s="7">
        <v>11</v>
      </c>
      <c r="C28" s="7"/>
      <c r="D28" s="7">
        <v>11</v>
      </c>
    </row>
    <row r="29" spans="1:4" x14ac:dyDescent="0.25">
      <c r="A29" s="6" t="s">
        <v>127</v>
      </c>
      <c r="B29" s="7">
        <v>9</v>
      </c>
      <c r="C29" s="7"/>
      <c r="D29" s="7">
        <v>9</v>
      </c>
    </row>
    <row r="30" spans="1:4" x14ac:dyDescent="0.25">
      <c r="A30" s="6" t="s">
        <v>174</v>
      </c>
      <c r="B30" s="7">
        <v>1</v>
      </c>
      <c r="C30" s="7"/>
      <c r="D30" s="7">
        <v>1</v>
      </c>
    </row>
    <row r="31" spans="1:4" x14ac:dyDescent="0.25">
      <c r="A31" s="14" t="s">
        <v>8</v>
      </c>
      <c r="B31" s="24">
        <v>11</v>
      </c>
      <c r="C31" s="24"/>
      <c r="D31" s="24">
        <v>11</v>
      </c>
    </row>
    <row r="32" spans="1:4" x14ac:dyDescent="0.25">
      <c r="A32" s="6" t="s">
        <v>9</v>
      </c>
      <c r="B32" s="7">
        <v>4</v>
      </c>
      <c r="C32" s="7"/>
      <c r="D32" s="7">
        <v>4</v>
      </c>
    </row>
    <row r="33" spans="1:4" x14ac:dyDescent="0.25">
      <c r="A33" s="6" t="s">
        <v>116</v>
      </c>
      <c r="B33" s="7">
        <v>4</v>
      </c>
      <c r="C33" s="7"/>
      <c r="D33" s="7">
        <v>4</v>
      </c>
    </row>
    <row r="34" spans="1:4" x14ac:dyDescent="0.25">
      <c r="A34" s="6" t="s">
        <v>128</v>
      </c>
      <c r="B34" s="7">
        <v>9</v>
      </c>
      <c r="C34" s="7"/>
      <c r="D34" s="7">
        <v>9</v>
      </c>
    </row>
    <row r="35" spans="1:4" x14ac:dyDescent="0.25">
      <c r="A35" s="6" t="s">
        <v>129</v>
      </c>
      <c r="B35" s="7">
        <v>11</v>
      </c>
      <c r="C35" s="7"/>
      <c r="D35" s="7">
        <v>11</v>
      </c>
    </row>
    <row r="36" spans="1:4" x14ac:dyDescent="0.25">
      <c r="A36" s="6" t="s">
        <v>130</v>
      </c>
      <c r="B36" s="7">
        <v>9</v>
      </c>
      <c r="C36" s="7"/>
      <c r="D36" s="7">
        <v>9</v>
      </c>
    </row>
    <row r="37" spans="1:4" x14ac:dyDescent="0.25">
      <c r="A37" s="6" t="s">
        <v>154</v>
      </c>
      <c r="B37" s="7">
        <v>2</v>
      </c>
      <c r="C37" s="7"/>
      <c r="D37" s="7">
        <v>2</v>
      </c>
    </row>
    <row r="38" spans="1:4" x14ac:dyDescent="0.25">
      <c r="A38" s="6" t="s">
        <v>10</v>
      </c>
      <c r="B38" s="7">
        <v>91</v>
      </c>
      <c r="C38" s="7">
        <v>5</v>
      </c>
      <c r="D38" s="7">
        <v>96</v>
      </c>
    </row>
    <row r="39" spans="1:4" x14ac:dyDescent="0.25">
      <c r="A39" s="6" t="s">
        <v>131</v>
      </c>
      <c r="B39" s="7">
        <v>12</v>
      </c>
      <c r="C39" s="7"/>
      <c r="D39" s="7">
        <v>12</v>
      </c>
    </row>
    <row r="40" spans="1:4" x14ac:dyDescent="0.25">
      <c r="A40" s="6" t="s">
        <v>80</v>
      </c>
      <c r="B40" s="7">
        <v>11</v>
      </c>
      <c r="C40" s="7"/>
      <c r="D40" s="7">
        <v>11</v>
      </c>
    </row>
    <row r="41" spans="1:4" x14ac:dyDescent="0.25">
      <c r="A41" s="6" t="s">
        <v>102</v>
      </c>
      <c r="B41" s="7">
        <v>4</v>
      </c>
      <c r="C41" s="7"/>
      <c r="D41" s="7">
        <v>4</v>
      </c>
    </row>
    <row r="42" spans="1:4" x14ac:dyDescent="0.25">
      <c r="A42" s="14" t="s">
        <v>132</v>
      </c>
      <c r="B42" s="24">
        <v>12</v>
      </c>
      <c r="C42" s="24"/>
      <c r="D42" s="24">
        <v>12</v>
      </c>
    </row>
    <row r="43" spans="1:4" x14ac:dyDescent="0.25">
      <c r="A43" s="6" t="s">
        <v>11</v>
      </c>
      <c r="B43" s="7">
        <v>13</v>
      </c>
      <c r="C43" s="7"/>
      <c r="D43" s="7">
        <v>13</v>
      </c>
    </row>
    <row r="44" spans="1:4" x14ac:dyDescent="0.25">
      <c r="A44" s="6" t="s">
        <v>155</v>
      </c>
      <c r="B44" s="7">
        <v>1</v>
      </c>
      <c r="C44" s="7"/>
      <c r="D44" s="7">
        <v>1</v>
      </c>
    </row>
    <row r="45" spans="1:4" x14ac:dyDescent="0.25">
      <c r="A45" s="6" t="s">
        <v>117</v>
      </c>
      <c r="B45" s="7">
        <v>13</v>
      </c>
      <c r="C45" s="7"/>
      <c r="D45" s="7">
        <v>13</v>
      </c>
    </row>
    <row r="46" spans="1:4" x14ac:dyDescent="0.25">
      <c r="A46" s="6" t="s">
        <v>133</v>
      </c>
      <c r="B46" s="7">
        <v>13</v>
      </c>
      <c r="C46" s="7"/>
      <c r="D46" s="7">
        <v>13</v>
      </c>
    </row>
    <row r="47" spans="1:4" x14ac:dyDescent="0.25">
      <c r="A47" s="6" t="s">
        <v>134</v>
      </c>
      <c r="B47" s="7">
        <v>1</v>
      </c>
      <c r="C47" s="7"/>
      <c r="D47" s="7">
        <v>1</v>
      </c>
    </row>
    <row r="48" spans="1:4" x14ac:dyDescent="0.25">
      <c r="A48" s="6" t="s">
        <v>169</v>
      </c>
      <c r="B48" s="7">
        <v>9</v>
      </c>
      <c r="C48" s="7"/>
      <c r="D48" s="7">
        <v>9</v>
      </c>
    </row>
    <row r="49" spans="1:4" x14ac:dyDescent="0.25">
      <c r="A49" s="6" t="s">
        <v>70</v>
      </c>
      <c r="B49" s="7">
        <v>2</v>
      </c>
      <c r="C49" s="7">
        <v>5</v>
      </c>
      <c r="D49" s="7">
        <v>7</v>
      </c>
    </row>
    <row r="50" spans="1:4" x14ac:dyDescent="0.25">
      <c r="A50" s="6" t="s">
        <v>12</v>
      </c>
      <c r="B50" s="7">
        <v>86</v>
      </c>
      <c r="C50" s="7">
        <v>2</v>
      </c>
      <c r="D50" s="7">
        <v>88</v>
      </c>
    </row>
    <row r="51" spans="1:4" x14ac:dyDescent="0.25">
      <c r="A51" s="6" t="s">
        <v>13</v>
      </c>
      <c r="B51" s="7">
        <v>13</v>
      </c>
      <c r="C51" s="7"/>
      <c r="D51" s="7">
        <v>13</v>
      </c>
    </row>
    <row r="52" spans="1:4" x14ac:dyDescent="0.25">
      <c r="A52" s="6" t="s">
        <v>106</v>
      </c>
      <c r="B52" s="7">
        <v>13</v>
      </c>
      <c r="C52" s="7"/>
      <c r="D52" s="7">
        <v>13</v>
      </c>
    </row>
    <row r="53" spans="1:4" x14ac:dyDescent="0.25">
      <c r="A53" s="6" t="s">
        <v>14</v>
      </c>
      <c r="B53" s="7">
        <v>8</v>
      </c>
      <c r="C53" s="7"/>
      <c r="D53" s="7">
        <v>8</v>
      </c>
    </row>
    <row r="54" spans="1:4" x14ac:dyDescent="0.25">
      <c r="A54" s="6" t="s">
        <v>168</v>
      </c>
      <c r="B54" s="7">
        <v>6</v>
      </c>
      <c r="C54" s="7"/>
      <c r="D54" s="7">
        <v>6</v>
      </c>
    </row>
    <row r="55" spans="1:4" x14ac:dyDescent="0.25">
      <c r="A55" s="6" t="s">
        <v>15</v>
      </c>
      <c r="B55" s="7">
        <v>12</v>
      </c>
      <c r="C55" s="7"/>
      <c r="D55" s="7">
        <v>12</v>
      </c>
    </row>
    <row r="56" spans="1:4" x14ac:dyDescent="0.25">
      <c r="A56" s="6" t="s">
        <v>156</v>
      </c>
      <c r="B56" s="7">
        <v>13</v>
      </c>
      <c r="C56" s="7"/>
      <c r="D56" s="7">
        <v>13</v>
      </c>
    </row>
    <row r="57" spans="1:4" x14ac:dyDescent="0.25">
      <c r="A57" s="6" t="s">
        <v>16</v>
      </c>
      <c r="B57" s="7">
        <v>6</v>
      </c>
      <c r="C57" s="7"/>
      <c r="D57" s="7">
        <v>6</v>
      </c>
    </row>
    <row r="58" spans="1:4" x14ac:dyDescent="0.25">
      <c r="A58" s="6" t="s">
        <v>157</v>
      </c>
      <c r="B58" s="7">
        <v>1</v>
      </c>
      <c r="C58" s="7"/>
      <c r="D58" s="7">
        <v>1</v>
      </c>
    </row>
    <row r="59" spans="1:4" x14ac:dyDescent="0.25">
      <c r="A59" s="14" t="s">
        <v>64</v>
      </c>
      <c r="B59" s="24">
        <v>8</v>
      </c>
      <c r="C59" s="24"/>
      <c r="D59" s="24">
        <v>8</v>
      </c>
    </row>
    <row r="60" spans="1:4" x14ac:dyDescent="0.25">
      <c r="A60" s="6" t="s">
        <v>81</v>
      </c>
      <c r="B60" s="7">
        <v>5</v>
      </c>
      <c r="C60" s="7">
        <v>2</v>
      </c>
      <c r="D60" s="7">
        <v>7</v>
      </c>
    </row>
    <row r="61" spans="1:4" x14ac:dyDescent="0.25">
      <c r="A61" s="6" t="s">
        <v>170</v>
      </c>
      <c r="B61" s="7">
        <v>1</v>
      </c>
      <c r="C61" s="7"/>
      <c r="D61" s="7">
        <v>1</v>
      </c>
    </row>
    <row r="62" spans="1:4" x14ac:dyDescent="0.25">
      <c r="A62" s="6" t="s">
        <v>17</v>
      </c>
      <c r="B62" s="7">
        <v>92</v>
      </c>
      <c r="C62" s="7">
        <v>7</v>
      </c>
      <c r="D62" s="7">
        <v>99</v>
      </c>
    </row>
    <row r="63" spans="1:4" x14ac:dyDescent="0.25">
      <c r="A63" s="6" t="s">
        <v>82</v>
      </c>
      <c r="B63" s="7">
        <v>10</v>
      </c>
      <c r="C63" s="7"/>
      <c r="D63" s="7">
        <v>10</v>
      </c>
    </row>
    <row r="64" spans="1:4" x14ac:dyDescent="0.25">
      <c r="A64" s="6" t="s">
        <v>83</v>
      </c>
      <c r="B64" s="7">
        <v>8</v>
      </c>
      <c r="C64" s="7"/>
      <c r="D64" s="7">
        <v>8</v>
      </c>
    </row>
    <row r="65" spans="1:4" x14ac:dyDescent="0.25">
      <c r="A65" s="6" t="s">
        <v>107</v>
      </c>
      <c r="B65" s="7">
        <v>9</v>
      </c>
      <c r="C65" s="7">
        <v>1</v>
      </c>
      <c r="D65" s="7">
        <v>10</v>
      </c>
    </row>
    <row r="66" spans="1:4" x14ac:dyDescent="0.25">
      <c r="A66" s="6" t="s">
        <v>175</v>
      </c>
      <c r="B66" s="7">
        <v>1</v>
      </c>
      <c r="C66" s="7"/>
      <c r="D66" s="7">
        <v>1</v>
      </c>
    </row>
    <row r="67" spans="1:4" x14ac:dyDescent="0.25">
      <c r="A67" s="6" t="s">
        <v>162</v>
      </c>
      <c r="B67" s="7">
        <v>6</v>
      </c>
      <c r="C67" s="7">
        <v>1</v>
      </c>
      <c r="D67" s="7">
        <v>7</v>
      </c>
    </row>
    <row r="68" spans="1:4" x14ac:dyDescent="0.25">
      <c r="A68" s="6" t="s">
        <v>135</v>
      </c>
      <c r="B68" s="7">
        <v>2</v>
      </c>
      <c r="C68" s="7"/>
      <c r="D68" s="7">
        <v>2</v>
      </c>
    </row>
    <row r="69" spans="1:4" x14ac:dyDescent="0.25">
      <c r="A69" s="6" t="s">
        <v>166</v>
      </c>
      <c r="B69" s="7">
        <v>1</v>
      </c>
      <c r="C69" s="7"/>
      <c r="D69" s="7">
        <v>1</v>
      </c>
    </row>
    <row r="70" spans="1:4" x14ac:dyDescent="0.25">
      <c r="A70" s="6" t="s">
        <v>18</v>
      </c>
      <c r="B70" s="7">
        <v>6</v>
      </c>
      <c r="C70" s="7">
        <v>4</v>
      </c>
      <c r="D70" s="7">
        <v>10</v>
      </c>
    </row>
    <row r="71" spans="1:4" x14ac:dyDescent="0.25">
      <c r="A71" s="6" t="s">
        <v>136</v>
      </c>
      <c r="B71" s="7">
        <v>9</v>
      </c>
      <c r="C71" s="7"/>
      <c r="D71" s="7">
        <v>9</v>
      </c>
    </row>
    <row r="72" spans="1:4" x14ac:dyDescent="0.25">
      <c r="A72" s="6" t="s">
        <v>137</v>
      </c>
      <c r="B72" s="7">
        <v>9</v>
      </c>
      <c r="C72" s="7"/>
      <c r="D72" s="7">
        <v>9</v>
      </c>
    </row>
    <row r="73" spans="1:4" x14ac:dyDescent="0.25">
      <c r="A73" s="6" t="s">
        <v>19</v>
      </c>
      <c r="B73" s="7">
        <v>10</v>
      </c>
      <c r="C73" s="7">
        <v>1</v>
      </c>
      <c r="D73" s="7">
        <v>11</v>
      </c>
    </row>
    <row r="74" spans="1:4" x14ac:dyDescent="0.25">
      <c r="A74" s="6" t="s">
        <v>20</v>
      </c>
      <c r="B74" s="7">
        <v>9</v>
      </c>
      <c r="C74" s="7"/>
      <c r="D74" s="7">
        <v>9</v>
      </c>
    </row>
    <row r="75" spans="1:4" x14ac:dyDescent="0.25">
      <c r="A75" s="6" t="s">
        <v>176</v>
      </c>
      <c r="B75" s="7">
        <v>1</v>
      </c>
      <c r="C75" s="7"/>
      <c r="D75" s="7">
        <v>1</v>
      </c>
    </row>
    <row r="76" spans="1:4" x14ac:dyDescent="0.25">
      <c r="A76" s="6" t="s">
        <v>21</v>
      </c>
      <c r="B76" s="7">
        <v>11</v>
      </c>
      <c r="C76" s="7"/>
      <c r="D76" s="7">
        <v>11</v>
      </c>
    </row>
    <row r="77" spans="1:4" x14ac:dyDescent="0.25">
      <c r="A77" s="14" t="s">
        <v>22</v>
      </c>
      <c r="B77" s="24">
        <v>98</v>
      </c>
      <c r="C77" s="24">
        <v>2</v>
      </c>
      <c r="D77" s="24">
        <v>100</v>
      </c>
    </row>
    <row r="78" spans="1:4" x14ac:dyDescent="0.25">
      <c r="A78" s="6" t="s">
        <v>138</v>
      </c>
      <c r="B78" s="7">
        <v>8</v>
      </c>
      <c r="C78" s="7"/>
      <c r="D78" s="7">
        <v>8</v>
      </c>
    </row>
    <row r="79" spans="1:4" x14ac:dyDescent="0.25">
      <c r="A79" s="6" t="s">
        <v>139</v>
      </c>
      <c r="B79" s="7">
        <v>7</v>
      </c>
      <c r="C79" s="7">
        <v>1</v>
      </c>
      <c r="D79" s="7">
        <v>8</v>
      </c>
    </row>
    <row r="80" spans="1:4" x14ac:dyDescent="0.25">
      <c r="A80" s="6" t="s">
        <v>23</v>
      </c>
      <c r="B80" s="7">
        <v>12</v>
      </c>
      <c r="C80" s="7"/>
      <c r="D80" s="7">
        <v>12</v>
      </c>
    </row>
    <row r="81" spans="1:4" x14ac:dyDescent="0.25">
      <c r="A81" s="6" t="s">
        <v>171</v>
      </c>
      <c r="B81" s="7">
        <v>3</v>
      </c>
      <c r="C81" s="7"/>
      <c r="D81" s="7">
        <v>3</v>
      </c>
    </row>
    <row r="82" spans="1:4" x14ac:dyDescent="0.25">
      <c r="A82" s="6" t="s">
        <v>140</v>
      </c>
      <c r="B82" s="7">
        <v>11</v>
      </c>
      <c r="C82" s="7">
        <v>1</v>
      </c>
      <c r="D82" s="7">
        <v>12</v>
      </c>
    </row>
    <row r="83" spans="1:4" x14ac:dyDescent="0.25">
      <c r="A83" s="6" t="s">
        <v>24</v>
      </c>
      <c r="B83" s="7">
        <v>13</v>
      </c>
      <c r="C83" s="7"/>
      <c r="D83" s="7">
        <v>13</v>
      </c>
    </row>
    <row r="84" spans="1:4" x14ac:dyDescent="0.25">
      <c r="A84" s="6" t="s">
        <v>141</v>
      </c>
      <c r="B84" s="7">
        <v>10</v>
      </c>
      <c r="C84" s="7"/>
      <c r="D84" s="7">
        <v>10</v>
      </c>
    </row>
    <row r="85" spans="1:4" x14ac:dyDescent="0.25">
      <c r="A85" s="6" t="s">
        <v>142</v>
      </c>
      <c r="B85" s="7">
        <v>10</v>
      </c>
      <c r="C85" s="7"/>
      <c r="D85" s="7">
        <v>10</v>
      </c>
    </row>
    <row r="86" spans="1:4" x14ac:dyDescent="0.25">
      <c r="A86" s="6" t="s">
        <v>72</v>
      </c>
      <c r="B86" s="7">
        <v>13</v>
      </c>
      <c r="C86" s="7"/>
      <c r="D86" s="7">
        <v>13</v>
      </c>
    </row>
    <row r="87" spans="1:4" x14ac:dyDescent="0.25">
      <c r="A87" s="6" t="s">
        <v>143</v>
      </c>
      <c r="B87" s="7">
        <v>11</v>
      </c>
      <c r="C87" s="7"/>
      <c r="D87" s="7">
        <v>11</v>
      </c>
    </row>
    <row r="88" spans="1:4" x14ac:dyDescent="0.25">
      <c r="A88" s="6" t="s">
        <v>25</v>
      </c>
      <c r="B88" s="7">
        <v>93</v>
      </c>
      <c r="C88" s="7"/>
      <c r="D88" s="7">
        <v>93</v>
      </c>
    </row>
    <row r="89" spans="1:4" x14ac:dyDescent="0.25">
      <c r="A89" s="6" t="s">
        <v>26</v>
      </c>
      <c r="B89" s="7">
        <v>8</v>
      </c>
      <c r="C89" s="7"/>
      <c r="D89" s="7">
        <v>8</v>
      </c>
    </row>
    <row r="90" spans="1:4" x14ac:dyDescent="0.25">
      <c r="A90" s="6" t="s">
        <v>85</v>
      </c>
      <c r="B90" s="7">
        <v>9</v>
      </c>
      <c r="C90" s="7"/>
      <c r="D90" s="7">
        <v>9</v>
      </c>
    </row>
    <row r="91" spans="1:4" x14ac:dyDescent="0.25">
      <c r="A91" s="6" t="s">
        <v>28</v>
      </c>
      <c r="B91" s="7">
        <v>13</v>
      </c>
      <c r="C91" s="7"/>
      <c r="D91" s="7">
        <v>13</v>
      </c>
    </row>
    <row r="92" spans="1:4" x14ac:dyDescent="0.25">
      <c r="A92" s="6" t="s">
        <v>56</v>
      </c>
      <c r="B92" s="7">
        <v>11</v>
      </c>
      <c r="C92" s="7"/>
      <c r="D92" s="7">
        <v>11</v>
      </c>
    </row>
    <row r="93" spans="1:4" x14ac:dyDescent="0.25">
      <c r="A93" s="14" t="s">
        <v>103</v>
      </c>
      <c r="B93" s="24">
        <v>8</v>
      </c>
      <c r="C93" s="24"/>
      <c r="D93" s="24">
        <v>8</v>
      </c>
    </row>
    <row r="94" spans="1:4" x14ac:dyDescent="0.25">
      <c r="A94" s="6" t="s">
        <v>84</v>
      </c>
      <c r="B94" s="7">
        <v>10</v>
      </c>
      <c r="C94" s="7"/>
      <c r="D94" s="7">
        <v>10</v>
      </c>
    </row>
    <row r="95" spans="1:4" x14ac:dyDescent="0.25">
      <c r="A95" s="6" t="s">
        <v>86</v>
      </c>
      <c r="B95" s="7">
        <v>9</v>
      </c>
      <c r="C95" s="7"/>
      <c r="D95" s="7">
        <v>9</v>
      </c>
    </row>
    <row r="96" spans="1:4" x14ac:dyDescent="0.25">
      <c r="A96" s="6" t="s">
        <v>109</v>
      </c>
      <c r="B96" s="7">
        <v>12</v>
      </c>
      <c r="C96" s="7"/>
      <c r="D96" s="7">
        <v>12</v>
      </c>
    </row>
    <row r="97" spans="1:4" x14ac:dyDescent="0.25">
      <c r="A97" s="6" t="s">
        <v>144</v>
      </c>
      <c r="B97" s="7">
        <v>13</v>
      </c>
      <c r="C97" s="7"/>
      <c r="D97" s="7">
        <v>13</v>
      </c>
    </row>
    <row r="98" spans="1:4" x14ac:dyDescent="0.25">
      <c r="A98" s="6" t="s">
        <v>27</v>
      </c>
      <c r="B98" s="7">
        <v>85</v>
      </c>
      <c r="C98" s="7">
        <v>3</v>
      </c>
      <c r="D98" s="7">
        <v>88</v>
      </c>
    </row>
    <row r="99" spans="1:4" x14ac:dyDescent="0.25">
      <c r="A99" s="6" t="s">
        <v>29</v>
      </c>
      <c r="B99" s="7">
        <v>4</v>
      </c>
      <c r="C99" s="7"/>
      <c r="D99" s="7">
        <v>4</v>
      </c>
    </row>
    <row r="100" spans="1:4" x14ac:dyDescent="0.25">
      <c r="A100" s="6" t="s">
        <v>87</v>
      </c>
      <c r="B100" s="7">
        <v>12</v>
      </c>
      <c r="C100" s="7">
        <v>1</v>
      </c>
      <c r="D100" s="7">
        <v>13</v>
      </c>
    </row>
    <row r="101" spans="1:4" x14ac:dyDescent="0.25">
      <c r="A101" s="6" t="s">
        <v>111</v>
      </c>
      <c r="B101" s="7">
        <v>9</v>
      </c>
      <c r="C101" s="7"/>
      <c r="D101" s="7">
        <v>9</v>
      </c>
    </row>
    <row r="102" spans="1:4" x14ac:dyDescent="0.25">
      <c r="A102" s="6" t="s">
        <v>88</v>
      </c>
      <c r="B102" s="7">
        <v>12</v>
      </c>
      <c r="C102" s="7"/>
      <c r="D102" s="7">
        <v>12</v>
      </c>
    </row>
    <row r="103" spans="1:4" x14ac:dyDescent="0.25">
      <c r="A103" s="6" t="s">
        <v>110</v>
      </c>
      <c r="B103" s="7">
        <v>11</v>
      </c>
      <c r="C103" s="7"/>
      <c r="D103" s="7">
        <v>11</v>
      </c>
    </row>
    <row r="104" spans="1:4" x14ac:dyDescent="0.25">
      <c r="A104" s="6" t="s">
        <v>73</v>
      </c>
      <c r="B104" s="7">
        <v>12</v>
      </c>
      <c r="C104" s="7"/>
      <c r="D104" s="7">
        <v>12</v>
      </c>
    </row>
    <row r="105" spans="1:4" x14ac:dyDescent="0.25">
      <c r="A105" s="14" t="s">
        <v>74</v>
      </c>
      <c r="B105" s="24">
        <v>8</v>
      </c>
      <c r="C105" s="24"/>
      <c r="D105" s="24">
        <v>8</v>
      </c>
    </row>
    <row r="106" spans="1:4" x14ac:dyDescent="0.25">
      <c r="A106" s="6" t="s">
        <v>89</v>
      </c>
      <c r="B106" s="7">
        <v>2</v>
      </c>
      <c r="C106" s="7">
        <v>2</v>
      </c>
      <c r="D106" s="7">
        <v>4</v>
      </c>
    </row>
    <row r="107" spans="1:4" x14ac:dyDescent="0.25">
      <c r="A107" s="6" t="s">
        <v>112</v>
      </c>
      <c r="B107" s="7">
        <v>12</v>
      </c>
      <c r="C107" s="7"/>
      <c r="D107" s="7">
        <v>12</v>
      </c>
    </row>
    <row r="108" spans="1:4" x14ac:dyDescent="0.25">
      <c r="A108" s="6" t="s">
        <v>145</v>
      </c>
      <c r="B108" s="7">
        <v>3</v>
      </c>
      <c r="C108" s="7"/>
      <c r="D108" s="7">
        <v>3</v>
      </c>
    </row>
    <row r="109" spans="1:4" x14ac:dyDescent="0.25">
      <c r="A109" s="6" t="s">
        <v>90</v>
      </c>
      <c r="B109" s="7">
        <v>87</v>
      </c>
      <c r="C109" s="7"/>
      <c r="D109" s="7">
        <v>87</v>
      </c>
    </row>
    <row r="110" spans="1:4" x14ac:dyDescent="0.25">
      <c r="A110" s="6" t="s">
        <v>146</v>
      </c>
      <c r="B110" s="7">
        <v>7</v>
      </c>
      <c r="C110" s="7"/>
      <c r="D110" s="7">
        <v>7</v>
      </c>
    </row>
    <row r="111" spans="1:4" x14ac:dyDescent="0.25">
      <c r="A111" s="6" t="s">
        <v>158</v>
      </c>
      <c r="B111" s="7">
        <v>3</v>
      </c>
      <c r="C111" s="7"/>
      <c r="D111" s="7">
        <v>3</v>
      </c>
    </row>
    <row r="112" spans="1:4" x14ac:dyDescent="0.25">
      <c r="A112" s="6" t="s">
        <v>114</v>
      </c>
      <c r="B112" s="7">
        <v>9</v>
      </c>
      <c r="C112" s="7"/>
      <c r="D112" s="7">
        <v>9</v>
      </c>
    </row>
    <row r="113" spans="1:4" x14ac:dyDescent="0.25">
      <c r="A113" s="6" t="s">
        <v>91</v>
      </c>
      <c r="B113" s="7">
        <v>13</v>
      </c>
      <c r="C113" s="7"/>
      <c r="D113" s="7">
        <v>13</v>
      </c>
    </row>
    <row r="114" spans="1:4" x14ac:dyDescent="0.25">
      <c r="A114" s="6" t="s">
        <v>92</v>
      </c>
      <c r="B114" s="7">
        <v>7</v>
      </c>
      <c r="C114" s="7"/>
      <c r="D114" s="7">
        <v>7</v>
      </c>
    </row>
    <row r="115" spans="1:4" x14ac:dyDescent="0.25">
      <c r="A115" s="6" t="s">
        <v>93</v>
      </c>
      <c r="B115" s="7">
        <v>12</v>
      </c>
      <c r="C115" s="7"/>
      <c r="D115" s="7">
        <v>12</v>
      </c>
    </row>
    <row r="116" spans="1:4" x14ac:dyDescent="0.25">
      <c r="A116" s="6" t="s">
        <v>163</v>
      </c>
      <c r="B116" s="7">
        <v>2</v>
      </c>
      <c r="C116" s="7"/>
      <c r="D116" s="7">
        <v>2</v>
      </c>
    </row>
    <row r="117" spans="1:4" x14ac:dyDescent="0.25">
      <c r="A117" s="6" t="s">
        <v>94</v>
      </c>
      <c r="B117" s="7">
        <v>8</v>
      </c>
      <c r="C117" s="7"/>
      <c r="D117" s="7">
        <v>8</v>
      </c>
    </row>
    <row r="118" spans="1:4" x14ac:dyDescent="0.25">
      <c r="A118" s="14" t="s">
        <v>95</v>
      </c>
      <c r="B118" s="24">
        <v>13</v>
      </c>
      <c r="C118" s="24"/>
      <c r="D118" s="24">
        <v>13</v>
      </c>
    </row>
    <row r="119" spans="1:4" x14ac:dyDescent="0.25">
      <c r="A119" s="6" t="s">
        <v>147</v>
      </c>
      <c r="B119" s="7">
        <v>11</v>
      </c>
      <c r="C119" s="7"/>
      <c r="D119" s="7">
        <v>11</v>
      </c>
    </row>
    <row r="120" spans="1:4" x14ac:dyDescent="0.25">
      <c r="A120" s="6" t="s">
        <v>159</v>
      </c>
      <c r="B120" s="7">
        <v>1</v>
      </c>
      <c r="C120" s="7"/>
      <c r="D120" s="7">
        <v>1</v>
      </c>
    </row>
    <row r="121" spans="1:4" x14ac:dyDescent="0.25">
      <c r="A121" s="6" t="s">
        <v>172</v>
      </c>
      <c r="B121" s="7">
        <v>1</v>
      </c>
      <c r="C121" s="7"/>
      <c r="D121" s="7">
        <v>1</v>
      </c>
    </row>
    <row r="122" spans="1:4" x14ac:dyDescent="0.25">
      <c r="A122" s="6" t="s">
        <v>96</v>
      </c>
      <c r="B122" s="7">
        <v>96</v>
      </c>
      <c r="C122" s="7"/>
      <c r="D122" s="7">
        <v>96</v>
      </c>
    </row>
    <row r="123" spans="1:4" x14ac:dyDescent="0.25">
      <c r="A123" s="6" t="s">
        <v>167</v>
      </c>
      <c r="B123" s="7">
        <v>1</v>
      </c>
      <c r="C123" s="7"/>
      <c r="D123" s="7">
        <v>1</v>
      </c>
    </row>
    <row r="124" spans="1:4" x14ac:dyDescent="0.25">
      <c r="A124" s="6" t="s">
        <v>97</v>
      </c>
      <c r="B124" s="7">
        <v>10</v>
      </c>
      <c r="C124" s="7"/>
      <c r="D124" s="7">
        <v>10</v>
      </c>
    </row>
    <row r="125" spans="1:4" x14ac:dyDescent="0.25">
      <c r="A125" s="6" t="s">
        <v>177</v>
      </c>
      <c r="B125" s="7">
        <v>1</v>
      </c>
      <c r="C125" s="7"/>
      <c r="D125" s="7">
        <v>1</v>
      </c>
    </row>
    <row r="126" spans="1:4" x14ac:dyDescent="0.25">
      <c r="A126" s="6" t="s">
        <v>160</v>
      </c>
      <c r="B126" s="7">
        <v>1</v>
      </c>
      <c r="C126" s="7"/>
      <c r="D126" s="7">
        <v>1</v>
      </c>
    </row>
    <row r="127" spans="1:4" x14ac:dyDescent="0.25">
      <c r="A127" s="6" t="s">
        <v>98</v>
      </c>
      <c r="B127" s="7">
        <v>11</v>
      </c>
      <c r="C127" s="7"/>
      <c r="D127" s="7">
        <v>11</v>
      </c>
    </row>
    <row r="128" spans="1:4" x14ac:dyDescent="0.25">
      <c r="A128" s="6" t="s">
        <v>99</v>
      </c>
      <c r="B128" s="7">
        <v>13</v>
      </c>
      <c r="C128" s="7"/>
      <c r="D128" s="7">
        <v>13</v>
      </c>
    </row>
    <row r="129" spans="1:4" x14ac:dyDescent="0.25">
      <c r="A129" s="6" t="s">
        <v>100</v>
      </c>
      <c r="B129" s="7">
        <v>11</v>
      </c>
      <c r="C129" s="7"/>
      <c r="D129" s="7">
        <v>11</v>
      </c>
    </row>
    <row r="130" spans="1:4" x14ac:dyDescent="0.25">
      <c r="A130" s="6" t="s">
        <v>101</v>
      </c>
      <c r="B130" s="7">
        <v>11</v>
      </c>
      <c r="C130" s="7"/>
      <c r="D130" s="7">
        <v>11</v>
      </c>
    </row>
    <row r="131" spans="1:4" x14ac:dyDescent="0.25">
      <c r="A131" s="6" t="s">
        <v>104</v>
      </c>
      <c r="B131" s="7">
        <v>9</v>
      </c>
      <c r="C131" s="7"/>
      <c r="D131" s="7">
        <v>9</v>
      </c>
    </row>
    <row r="132" spans="1:4" x14ac:dyDescent="0.25">
      <c r="A132" s="6" t="s">
        <v>161</v>
      </c>
      <c r="B132" s="7">
        <v>1</v>
      </c>
      <c r="C132" s="7"/>
      <c r="D132" s="7">
        <v>1</v>
      </c>
    </row>
    <row r="133" spans="1:4" x14ac:dyDescent="0.25">
      <c r="A133" s="6" t="s">
        <v>148</v>
      </c>
      <c r="B133" s="7">
        <v>4</v>
      </c>
      <c r="C133" s="7"/>
      <c r="D133" s="7">
        <v>4</v>
      </c>
    </row>
    <row r="134" spans="1:4" x14ac:dyDescent="0.25">
      <c r="A134" s="6" t="s">
        <v>113</v>
      </c>
      <c r="B134" s="7">
        <v>11</v>
      </c>
      <c r="C134" s="7"/>
      <c r="D134" s="7">
        <v>11</v>
      </c>
    </row>
    <row r="135" spans="1:4" x14ac:dyDescent="0.25">
      <c r="A135" s="6" t="s">
        <v>149</v>
      </c>
      <c r="B135" s="7">
        <v>11</v>
      </c>
      <c r="C135" s="7"/>
      <c r="D135" s="7">
        <v>11</v>
      </c>
    </row>
    <row r="136" spans="1:4" x14ac:dyDescent="0.25">
      <c r="A136" s="6" t="s">
        <v>164</v>
      </c>
      <c r="B136" s="7">
        <v>1</v>
      </c>
      <c r="C136" s="7"/>
      <c r="D136" s="7">
        <v>1</v>
      </c>
    </row>
    <row r="137" spans="1:4" x14ac:dyDescent="0.25">
      <c r="A137" s="6"/>
      <c r="B137" s="7"/>
      <c r="C137" s="7"/>
      <c r="D13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B1" workbookViewId="0">
      <selection activeCell="B2" sqref="B2"/>
    </sheetView>
  </sheetViews>
  <sheetFormatPr defaultRowHeight="15" x14ac:dyDescent="0.25"/>
  <cols>
    <col min="1" max="1" width="3" style="16" hidden="1" customWidth="1"/>
    <col min="2" max="2" width="21.140625" style="16" bestFit="1" customWidth="1"/>
    <col min="3" max="3" width="14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4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4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4.28515625" style="16" bestFit="1" customWidth="1"/>
    <col min="19" max="19" width="7.28515625" style="16" bestFit="1" customWidth="1"/>
    <col min="20" max="20" width="4.7109375" style="16" bestFit="1" customWidth="1"/>
    <col min="21" max="16384" width="9.140625" style="16"/>
  </cols>
  <sheetData>
    <row r="1" spans="1:20" ht="15.75" x14ac:dyDescent="0.25">
      <c r="B1" s="37" t="s">
        <v>65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6.75" customHeight="1" x14ac:dyDescent="0.25"/>
    <row r="3" spans="1:20" x14ac:dyDescent="0.25">
      <c r="B3" s="36" t="s">
        <v>50</v>
      </c>
      <c r="C3" s="36"/>
      <c r="D3" s="36"/>
      <c r="E3" s="36"/>
      <c r="G3" s="36" t="s">
        <v>57</v>
      </c>
      <c r="H3" s="36"/>
      <c r="I3" s="36"/>
      <c r="J3" s="36"/>
      <c r="L3" s="36" t="s">
        <v>58</v>
      </c>
      <c r="M3" s="36"/>
      <c r="N3" s="36"/>
      <c r="O3" s="36"/>
      <c r="Q3" s="36" t="s">
        <v>59</v>
      </c>
      <c r="R3" s="36"/>
      <c r="S3" s="36"/>
      <c r="T3" s="36"/>
    </row>
    <row r="4" spans="1:20" x14ac:dyDescent="0.25">
      <c r="B4" s="12" t="s">
        <v>47</v>
      </c>
      <c r="C4" s="12" t="s">
        <v>48</v>
      </c>
      <c r="D4" s="12" t="s">
        <v>49</v>
      </c>
      <c r="E4" s="13" t="s">
        <v>42</v>
      </c>
      <c r="G4" s="12" t="s">
        <v>47</v>
      </c>
      <c r="H4" s="12" t="s">
        <v>48</v>
      </c>
      <c r="I4" s="12" t="s">
        <v>49</v>
      </c>
      <c r="J4" s="12" t="s">
        <v>35</v>
      </c>
      <c r="L4" s="12" t="s">
        <v>47</v>
      </c>
      <c r="M4" s="12" t="s">
        <v>48</v>
      </c>
      <c r="N4" s="12" t="s">
        <v>49</v>
      </c>
      <c r="O4" s="12" t="s">
        <v>36</v>
      </c>
      <c r="Q4" s="12" t="s">
        <v>47</v>
      </c>
      <c r="R4" s="12" t="s">
        <v>48</v>
      </c>
      <c r="S4" s="12" t="s">
        <v>49</v>
      </c>
      <c r="T4" s="12" t="s">
        <v>37</v>
      </c>
    </row>
    <row r="5" spans="1:20" x14ac:dyDescent="0.25">
      <c r="A5" s="16">
        <v>1</v>
      </c>
      <c r="B5" s="17" t="s">
        <v>5</v>
      </c>
      <c r="C5" s="17" t="s">
        <v>0</v>
      </c>
      <c r="D5" s="17">
        <v>12</v>
      </c>
      <c r="E5" s="17">
        <v>196</v>
      </c>
      <c r="G5" s="17" t="s">
        <v>112</v>
      </c>
      <c r="H5" s="17" t="s">
        <v>27</v>
      </c>
      <c r="I5" s="17">
        <v>12</v>
      </c>
      <c r="J5" s="17">
        <v>160</v>
      </c>
      <c r="L5" s="17" t="s">
        <v>28</v>
      </c>
      <c r="M5" s="17" t="s">
        <v>25</v>
      </c>
      <c r="N5" s="17">
        <v>13</v>
      </c>
      <c r="O5" s="17">
        <v>74</v>
      </c>
      <c r="Q5" s="17" t="s">
        <v>91</v>
      </c>
      <c r="R5" s="17" t="s">
        <v>90</v>
      </c>
      <c r="S5" s="17">
        <v>13</v>
      </c>
      <c r="T5" s="17">
        <v>29</v>
      </c>
    </row>
    <row r="6" spans="1:20" x14ac:dyDescent="0.25">
      <c r="A6" s="16">
        <v>2</v>
      </c>
      <c r="B6" s="17" t="s">
        <v>112</v>
      </c>
      <c r="C6" s="17" t="s">
        <v>27</v>
      </c>
      <c r="D6" s="17">
        <v>12</v>
      </c>
      <c r="E6" s="17">
        <v>183</v>
      </c>
      <c r="G6" s="17" t="s">
        <v>1</v>
      </c>
      <c r="H6" s="17" t="s">
        <v>0</v>
      </c>
      <c r="I6" s="17">
        <v>13</v>
      </c>
      <c r="J6" s="17">
        <v>104</v>
      </c>
      <c r="L6" s="17" t="s">
        <v>78</v>
      </c>
      <c r="M6" s="17" t="s">
        <v>75</v>
      </c>
      <c r="N6" s="17">
        <v>12</v>
      </c>
      <c r="O6" s="17">
        <v>43</v>
      </c>
      <c r="Q6" s="17" t="s">
        <v>21</v>
      </c>
      <c r="R6" s="17" t="s">
        <v>17</v>
      </c>
      <c r="S6" s="17">
        <v>11</v>
      </c>
      <c r="T6" s="17">
        <v>26</v>
      </c>
    </row>
    <row r="7" spans="1:20" x14ac:dyDescent="0.25">
      <c r="A7" s="16">
        <v>3</v>
      </c>
      <c r="B7" s="17" t="s">
        <v>73</v>
      </c>
      <c r="C7" s="17" t="s">
        <v>27</v>
      </c>
      <c r="D7" s="17">
        <v>12</v>
      </c>
      <c r="E7" s="17">
        <v>163</v>
      </c>
      <c r="G7" s="17" t="s">
        <v>91</v>
      </c>
      <c r="H7" s="17" t="s">
        <v>90</v>
      </c>
      <c r="I7" s="17">
        <v>13</v>
      </c>
      <c r="J7" s="17">
        <v>97</v>
      </c>
      <c r="L7" s="17" t="s">
        <v>72</v>
      </c>
      <c r="M7" s="17" t="s">
        <v>22</v>
      </c>
      <c r="N7" s="17">
        <v>13</v>
      </c>
      <c r="O7" s="17">
        <v>40</v>
      </c>
      <c r="Q7" s="17" t="s">
        <v>13</v>
      </c>
      <c r="R7" s="17" t="s">
        <v>12</v>
      </c>
      <c r="S7" s="17">
        <v>13</v>
      </c>
      <c r="T7" s="17">
        <v>24</v>
      </c>
    </row>
    <row r="8" spans="1:20" x14ac:dyDescent="0.25">
      <c r="A8" s="20">
        <v>4</v>
      </c>
      <c r="B8" s="17" t="s">
        <v>21</v>
      </c>
      <c r="C8" s="17" t="s">
        <v>17</v>
      </c>
      <c r="D8" s="17">
        <v>11</v>
      </c>
      <c r="E8" s="17">
        <v>161</v>
      </c>
      <c r="G8" s="17" t="s">
        <v>14</v>
      </c>
      <c r="H8" s="17" t="s">
        <v>12</v>
      </c>
      <c r="I8" s="17">
        <v>9</v>
      </c>
      <c r="J8" s="17">
        <v>95</v>
      </c>
      <c r="L8" s="17" t="s">
        <v>117</v>
      </c>
      <c r="M8" s="17" t="s">
        <v>10</v>
      </c>
      <c r="N8" s="17">
        <v>13</v>
      </c>
      <c r="O8" s="17">
        <v>36</v>
      </c>
      <c r="Q8" s="17" t="s">
        <v>72</v>
      </c>
      <c r="R8" s="17" t="s">
        <v>22</v>
      </c>
      <c r="S8" s="17">
        <v>13</v>
      </c>
      <c r="T8" s="17">
        <v>24</v>
      </c>
    </row>
    <row r="9" spans="1:20" x14ac:dyDescent="0.25">
      <c r="A9" s="20">
        <v>5</v>
      </c>
      <c r="B9" s="17" t="s">
        <v>144</v>
      </c>
      <c r="C9" s="17" t="s">
        <v>25</v>
      </c>
      <c r="D9" s="17">
        <v>13</v>
      </c>
      <c r="E9" s="17">
        <v>151</v>
      </c>
      <c r="G9" s="17" t="s">
        <v>56</v>
      </c>
      <c r="H9" s="17" t="s">
        <v>25</v>
      </c>
      <c r="I9" s="17">
        <v>11</v>
      </c>
      <c r="J9" s="17">
        <v>95</v>
      </c>
      <c r="L9" s="17" t="s">
        <v>140</v>
      </c>
      <c r="M9" s="17" t="s">
        <v>22</v>
      </c>
      <c r="N9" s="17">
        <v>11</v>
      </c>
      <c r="O9" s="17">
        <v>32</v>
      </c>
      <c r="Q9" s="17" t="s">
        <v>107</v>
      </c>
      <c r="R9" s="17" t="s">
        <v>17</v>
      </c>
      <c r="S9" s="17">
        <v>9</v>
      </c>
      <c r="T9" s="17">
        <v>22</v>
      </c>
    </row>
    <row r="10" spans="1:20" x14ac:dyDescent="0.25">
      <c r="A10" s="20">
        <v>6</v>
      </c>
      <c r="B10" s="17" t="s">
        <v>1</v>
      </c>
      <c r="C10" s="17" t="s">
        <v>0</v>
      </c>
      <c r="D10" s="17">
        <v>13</v>
      </c>
      <c r="E10" s="17">
        <v>145</v>
      </c>
      <c r="G10" s="17" t="s">
        <v>132</v>
      </c>
      <c r="H10" s="17" t="s">
        <v>10</v>
      </c>
      <c r="I10" s="17">
        <v>12</v>
      </c>
      <c r="J10" s="17">
        <v>82</v>
      </c>
      <c r="L10" s="17" t="s">
        <v>91</v>
      </c>
      <c r="M10" s="17" t="s">
        <v>90</v>
      </c>
      <c r="N10" s="17">
        <v>13</v>
      </c>
      <c r="O10" s="17">
        <v>30</v>
      </c>
      <c r="Q10" s="17" t="s">
        <v>28</v>
      </c>
      <c r="R10" s="17" t="s">
        <v>25</v>
      </c>
      <c r="S10" s="17">
        <v>13</v>
      </c>
      <c r="T10" s="17">
        <v>22</v>
      </c>
    </row>
    <row r="11" spans="1:20" x14ac:dyDescent="0.25">
      <c r="A11" s="20">
        <v>7</v>
      </c>
      <c r="B11" s="17" t="s">
        <v>132</v>
      </c>
      <c r="C11" s="17" t="s">
        <v>10</v>
      </c>
      <c r="D11" s="17">
        <v>12</v>
      </c>
      <c r="E11" s="17">
        <v>137</v>
      </c>
      <c r="G11" s="17" t="s">
        <v>131</v>
      </c>
      <c r="H11" s="17" t="s">
        <v>10</v>
      </c>
      <c r="I11" s="17">
        <v>12</v>
      </c>
      <c r="J11" s="17">
        <v>81</v>
      </c>
      <c r="L11" s="17" t="s">
        <v>21</v>
      </c>
      <c r="M11" s="17" t="s">
        <v>17</v>
      </c>
      <c r="N11" s="17">
        <v>11</v>
      </c>
      <c r="O11" s="17">
        <v>29</v>
      </c>
      <c r="Q11" s="17" t="s">
        <v>137</v>
      </c>
      <c r="R11" s="17" t="s">
        <v>17</v>
      </c>
      <c r="S11" s="17">
        <v>9</v>
      </c>
      <c r="T11" s="17">
        <v>21</v>
      </c>
    </row>
    <row r="12" spans="1:20" x14ac:dyDescent="0.25">
      <c r="A12" s="20">
        <v>8</v>
      </c>
      <c r="B12" s="17" t="s">
        <v>24</v>
      </c>
      <c r="C12" s="17" t="s">
        <v>22</v>
      </c>
      <c r="D12" s="17">
        <v>13</v>
      </c>
      <c r="E12" s="17">
        <v>129</v>
      </c>
      <c r="G12" s="17" t="s">
        <v>115</v>
      </c>
      <c r="H12" s="17" t="s">
        <v>75</v>
      </c>
      <c r="I12" s="17">
        <v>12</v>
      </c>
      <c r="J12" s="17">
        <v>81</v>
      </c>
      <c r="L12" s="17" t="s">
        <v>2</v>
      </c>
      <c r="M12" s="17" t="s">
        <v>0</v>
      </c>
      <c r="N12" s="17">
        <v>11</v>
      </c>
      <c r="O12" s="17">
        <v>27</v>
      </c>
      <c r="Q12" s="17" t="s">
        <v>73</v>
      </c>
      <c r="R12" s="17" t="s">
        <v>27</v>
      </c>
      <c r="S12" s="17">
        <v>12</v>
      </c>
      <c r="T12" s="17">
        <v>21</v>
      </c>
    </row>
    <row r="13" spans="1:20" x14ac:dyDescent="0.25">
      <c r="A13" s="20">
        <v>9</v>
      </c>
      <c r="B13" s="17" t="s">
        <v>117</v>
      </c>
      <c r="C13" s="17" t="s">
        <v>10</v>
      </c>
      <c r="D13" s="17">
        <v>13</v>
      </c>
      <c r="E13" s="17">
        <v>128</v>
      </c>
      <c r="G13" s="17" t="s">
        <v>5</v>
      </c>
      <c r="H13" s="17" t="s">
        <v>0</v>
      </c>
      <c r="I13" s="17">
        <v>12</v>
      </c>
      <c r="J13" s="17">
        <v>78</v>
      </c>
      <c r="L13" s="17" t="s">
        <v>107</v>
      </c>
      <c r="M13" s="17" t="s">
        <v>17</v>
      </c>
      <c r="N13" s="17">
        <v>9</v>
      </c>
      <c r="O13" s="17">
        <v>27</v>
      </c>
      <c r="Q13" s="17" t="s">
        <v>14</v>
      </c>
      <c r="R13" s="17" t="s">
        <v>12</v>
      </c>
      <c r="S13" s="17">
        <v>9</v>
      </c>
      <c r="T13" s="17">
        <v>20</v>
      </c>
    </row>
    <row r="14" spans="1:20" x14ac:dyDescent="0.25">
      <c r="A14" s="20">
        <v>10</v>
      </c>
      <c r="B14" s="17" t="s">
        <v>106</v>
      </c>
      <c r="C14" s="17" t="s">
        <v>12</v>
      </c>
      <c r="D14" s="17">
        <v>13</v>
      </c>
      <c r="E14" s="17">
        <v>128</v>
      </c>
      <c r="G14" s="17" t="s">
        <v>15</v>
      </c>
      <c r="H14" s="17" t="s">
        <v>12</v>
      </c>
      <c r="I14" s="17">
        <v>12</v>
      </c>
      <c r="J14" s="17">
        <v>78</v>
      </c>
      <c r="L14" s="17" t="s">
        <v>87</v>
      </c>
      <c r="M14" s="17" t="s">
        <v>27</v>
      </c>
      <c r="N14" s="17">
        <v>12</v>
      </c>
      <c r="O14" s="17">
        <v>27</v>
      </c>
      <c r="Q14" s="17" t="s">
        <v>129</v>
      </c>
      <c r="R14" s="17" t="s">
        <v>6</v>
      </c>
      <c r="S14" s="17">
        <v>11</v>
      </c>
      <c r="T14" s="17">
        <v>19</v>
      </c>
    </row>
    <row r="15" spans="1:20" x14ac:dyDescent="0.25">
      <c r="A15" s="20">
        <v>11</v>
      </c>
      <c r="B15" s="17" t="s">
        <v>107</v>
      </c>
      <c r="C15" s="17" t="s">
        <v>17</v>
      </c>
      <c r="D15" s="17">
        <v>9</v>
      </c>
      <c r="E15" s="17">
        <v>128</v>
      </c>
      <c r="G15" s="17" t="s">
        <v>72</v>
      </c>
      <c r="H15" s="17" t="s">
        <v>22</v>
      </c>
      <c r="I15" s="17">
        <v>13</v>
      </c>
      <c r="J15" s="17">
        <v>78</v>
      </c>
      <c r="L15" s="17" t="s">
        <v>137</v>
      </c>
      <c r="M15" s="17" t="s">
        <v>17</v>
      </c>
      <c r="N15" s="17">
        <v>9</v>
      </c>
      <c r="O15" s="17">
        <v>26</v>
      </c>
      <c r="Q15" s="17" t="s">
        <v>106</v>
      </c>
      <c r="R15" s="17" t="s">
        <v>12</v>
      </c>
      <c r="S15" s="17">
        <v>13</v>
      </c>
      <c r="T15" s="17">
        <v>18</v>
      </c>
    </row>
    <row r="16" spans="1:20" x14ac:dyDescent="0.25">
      <c r="A16" s="20">
        <v>12</v>
      </c>
      <c r="B16" s="17" t="s">
        <v>110</v>
      </c>
      <c r="C16" s="17" t="s">
        <v>27</v>
      </c>
      <c r="D16" s="17">
        <v>11</v>
      </c>
      <c r="E16" s="17">
        <v>123</v>
      </c>
      <c r="G16" s="17" t="s">
        <v>64</v>
      </c>
      <c r="H16" s="17" t="s">
        <v>12</v>
      </c>
      <c r="I16" s="17">
        <v>8</v>
      </c>
      <c r="J16" s="17">
        <v>76</v>
      </c>
      <c r="L16" s="17" t="s">
        <v>106</v>
      </c>
      <c r="M16" s="17" t="s">
        <v>12</v>
      </c>
      <c r="N16" s="17">
        <v>13</v>
      </c>
      <c r="O16" s="17">
        <v>25</v>
      </c>
      <c r="Q16" s="17" t="s">
        <v>15</v>
      </c>
      <c r="R16" s="17" t="s">
        <v>12</v>
      </c>
      <c r="S16" s="17">
        <v>12</v>
      </c>
      <c r="T16" s="17">
        <v>18</v>
      </c>
    </row>
    <row r="17" spans="1:20" x14ac:dyDescent="0.25">
      <c r="A17" s="20">
        <v>13</v>
      </c>
      <c r="B17" s="17" t="s">
        <v>13</v>
      </c>
      <c r="C17" s="17" t="s">
        <v>12</v>
      </c>
      <c r="D17" s="17">
        <v>13</v>
      </c>
      <c r="E17" s="17">
        <v>119</v>
      </c>
      <c r="G17" s="17" t="s">
        <v>109</v>
      </c>
      <c r="H17" s="17" t="s">
        <v>25</v>
      </c>
      <c r="I17" s="17">
        <v>12</v>
      </c>
      <c r="J17" s="17">
        <v>76</v>
      </c>
      <c r="L17" s="17" t="s">
        <v>142</v>
      </c>
      <c r="M17" s="17" t="s">
        <v>22</v>
      </c>
      <c r="N17" s="17">
        <v>10</v>
      </c>
      <c r="O17" s="17">
        <v>25</v>
      </c>
      <c r="Q17" s="17" t="s">
        <v>5</v>
      </c>
      <c r="R17" s="17" t="s">
        <v>0</v>
      </c>
      <c r="S17" s="17">
        <v>12</v>
      </c>
      <c r="T17" s="17">
        <v>17</v>
      </c>
    </row>
    <row r="18" spans="1:20" x14ac:dyDescent="0.25">
      <c r="A18" s="20">
        <v>14</v>
      </c>
      <c r="B18" s="17" t="s">
        <v>78</v>
      </c>
      <c r="C18" s="17" t="s">
        <v>75</v>
      </c>
      <c r="D18" s="17">
        <v>12</v>
      </c>
      <c r="E18" s="17">
        <v>118</v>
      </c>
      <c r="G18" s="17" t="s">
        <v>95</v>
      </c>
      <c r="H18" s="17" t="s">
        <v>90</v>
      </c>
      <c r="I18" s="17">
        <v>13</v>
      </c>
      <c r="J18" s="17">
        <v>76</v>
      </c>
      <c r="L18" s="17" t="s">
        <v>108</v>
      </c>
      <c r="M18" s="17" t="s">
        <v>0</v>
      </c>
      <c r="N18" s="17">
        <v>9</v>
      </c>
      <c r="O18" s="17">
        <v>24</v>
      </c>
      <c r="Q18" s="17" t="s">
        <v>78</v>
      </c>
      <c r="R18" s="17" t="s">
        <v>75</v>
      </c>
      <c r="S18" s="17">
        <v>12</v>
      </c>
      <c r="T18" s="17">
        <v>17</v>
      </c>
    </row>
    <row r="19" spans="1:20" x14ac:dyDescent="0.25">
      <c r="A19" s="20">
        <v>15</v>
      </c>
      <c r="B19" s="17" t="s">
        <v>91</v>
      </c>
      <c r="C19" s="17" t="s">
        <v>90</v>
      </c>
      <c r="D19" s="17">
        <v>13</v>
      </c>
      <c r="E19" s="17">
        <v>112</v>
      </c>
      <c r="G19" s="17" t="s">
        <v>110</v>
      </c>
      <c r="H19" s="17" t="s">
        <v>27</v>
      </c>
      <c r="I19" s="17">
        <v>11</v>
      </c>
      <c r="J19" s="17">
        <v>75</v>
      </c>
      <c r="L19" s="17" t="s">
        <v>4</v>
      </c>
      <c r="M19" s="17" t="s">
        <v>0</v>
      </c>
      <c r="N19" s="17">
        <v>6</v>
      </c>
      <c r="O19" s="17">
        <v>24</v>
      </c>
      <c r="Q19" s="17" t="s">
        <v>93</v>
      </c>
      <c r="R19" s="17" t="s">
        <v>90</v>
      </c>
      <c r="S19" s="17">
        <v>12</v>
      </c>
      <c r="T19" s="17">
        <v>17</v>
      </c>
    </row>
    <row r="21" spans="1:20" x14ac:dyDescent="0.25">
      <c r="B21" s="36" t="s">
        <v>60</v>
      </c>
      <c r="C21" s="36"/>
      <c r="D21" s="36"/>
      <c r="E21" s="36"/>
      <c r="G21" s="36" t="s">
        <v>61</v>
      </c>
      <c r="H21" s="36"/>
      <c r="I21" s="36"/>
      <c r="J21" s="36"/>
      <c r="L21" s="36" t="s">
        <v>62</v>
      </c>
      <c r="M21" s="36"/>
      <c r="N21" s="36"/>
      <c r="O21" s="36"/>
      <c r="Q21" s="36" t="s">
        <v>63</v>
      </c>
      <c r="R21" s="36"/>
      <c r="S21" s="36"/>
      <c r="T21" s="36"/>
    </row>
    <row r="22" spans="1:20" x14ac:dyDescent="0.25">
      <c r="B22" s="12" t="s">
        <v>47</v>
      </c>
      <c r="C22" s="12" t="s">
        <v>48</v>
      </c>
      <c r="D22" s="12" t="s">
        <v>49</v>
      </c>
      <c r="E22" s="12" t="s">
        <v>38</v>
      </c>
      <c r="G22" s="12" t="s">
        <v>47</v>
      </c>
      <c r="H22" s="12" t="s">
        <v>48</v>
      </c>
      <c r="I22" s="12" t="s">
        <v>49</v>
      </c>
      <c r="J22" s="12" t="s">
        <v>39</v>
      </c>
      <c r="L22" s="12" t="s">
        <v>47</v>
      </c>
      <c r="M22" s="12" t="s">
        <v>48</v>
      </c>
      <c r="N22" s="12" t="s">
        <v>49</v>
      </c>
      <c r="O22" s="12" t="s">
        <v>33</v>
      </c>
      <c r="Q22" s="12" t="s">
        <v>47</v>
      </c>
      <c r="R22" s="12" t="s">
        <v>48</v>
      </c>
      <c r="S22" s="12" t="s">
        <v>49</v>
      </c>
      <c r="T22" s="12" t="s">
        <v>34</v>
      </c>
    </row>
    <row r="23" spans="1:20" x14ac:dyDescent="0.25">
      <c r="A23" s="16">
        <v>1</v>
      </c>
      <c r="B23" s="17" t="s">
        <v>133</v>
      </c>
      <c r="C23" s="17" t="s">
        <v>10</v>
      </c>
      <c r="D23" s="17">
        <v>13</v>
      </c>
      <c r="E23" s="17">
        <v>17</v>
      </c>
      <c r="G23" s="17" t="s">
        <v>91</v>
      </c>
      <c r="H23" s="17" t="s">
        <v>90</v>
      </c>
      <c r="I23" s="17">
        <v>13</v>
      </c>
      <c r="J23" s="17">
        <v>35</v>
      </c>
      <c r="L23" s="17" t="s">
        <v>24</v>
      </c>
      <c r="M23" s="17" t="s">
        <v>22</v>
      </c>
      <c r="N23" s="17">
        <v>13</v>
      </c>
      <c r="O23" s="17">
        <v>36</v>
      </c>
      <c r="Q23" s="17" t="s">
        <v>91</v>
      </c>
      <c r="R23" s="17" t="s">
        <v>90</v>
      </c>
      <c r="S23" s="17">
        <v>13</v>
      </c>
      <c r="T23" s="17">
        <v>31</v>
      </c>
    </row>
    <row r="24" spans="1:20" x14ac:dyDescent="0.25">
      <c r="A24" s="16">
        <v>2</v>
      </c>
      <c r="B24" s="17" t="s">
        <v>132</v>
      </c>
      <c r="C24" s="17" t="s">
        <v>10</v>
      </c>
      <c r="D24" s="17">
        <v>12</v>
      </c>
      <c r="E24" s="17">
        <v>13</v>
      </c>
      <c r="G24" s="17" t="s">
        <v>1</v>
      </c>
      <c r="H24" s="17" t="s">
        <v>0</v>
      </c>
      <c r="I24" s="17">
        <v>13</v>
      </c>
      <c r="J24" s="17">
        <v>34</v>
      </c>
      <c r="L24" s="17" t="s">
        <v>73</v>
      </c>
      <c r="M24" s="17" t="s">
        <v>27</v>
      </c>
      <c r="N24" s="17">
        <v>12</v>
      </c>
      <c r="O24" s="17">
        <v>33</v>
      </c>
      <c r="Q24" s="17" t="s">
        <v>1</v>
      </c>
      <c r="R24" s="17" t="s">
        <v>0</v>
      </c>
      <c r="S24" s="17">
        <v>13</v>
      </c>
      <c r="T24" s="17">
        <v>29</v>
      </c>
    </row>
    <row r="25" spans="1:20" x14ac:dyDescent="0.25">
      <c r="A25" s="16">
        <v>3</v>
      </c>
      <c r="B25" s="17" t="s">
        <v>85</v>
      </c>
      <c r="C25" s="17" t="s">
        <v>25</v>
      </c>
      <c r="D25" s="17">
        <v>9</v>
      </c>
      <c r="E25" s="17">
        <v>9</v>
      </c>
      <c r="G25" s="17" t="s">
        <v>133</v>
      </c>
      <c r="H25" s="17" t="s">
        <v>10</v>
      </c>
      <c r="I25" s="17">
        <v>13</v>
      </c>
      <c r="J25" s="17">
        <v>29</v>
      </c>
      <c r="L25" s="17" t="s">
        <v>21</v>
      </c>
      <c r="M25" s="17" t="s">
        <v>17</v>
      </c>
      <c r="N25" s="17">
        <v>11</v>
      </c>
      <c r="O25" s="17">
        <v>32</v>
      </c>
      <c r="Q25" s="17" t="s">
        <v>13</v>
      </c>
      <c r="R25" s="17" t="s">
        <v>12</v>
      </c>
      <c r="S25" s="17">
        <v>13</v>
      </c>
      <c r="T25" s="17">
        <v>25</v>
      </c>
    </row>
    <row r="26" spans="1:20" x14ac:dyDescent="0.25">
      <c r="A26" s="20">
        <v>4</v>
      </c>
      <c r="B26" s="17" t="s">
        <v>109</v>
      </c>
      <c r="C26" s="17" t="s">
        <v>25</v>
      </c>
      <c r="D26" s="17">
        <v>12</v>
      </c>
      <c r="E26" s="17">
        <v>9</v>
      </c>
      <c r="G26" s="17" t="s">
        <v>13</v>
      </c>
      <c r="H26" s="17" t="s">
        <v>12</v>
      </c>
      <c r="I26" s="17">
        <v>13</v>
      </c>
      <c r="J26" s="17">
        <v>29</v>
      </c>
      <c r="L26" s="17" t="s">
        <v>107</v>
      </c>
      <c r="M26" s="17" t="s">
        <v>17</v>
      </c>
      <c r="N26" s="17">
        <v>9</v>
      </c>
      <c r="O26" s="17">
        <v>26</v>
      </c>
      <c r="Q26" s="17" t="s">
        <v>106</v>
      </c>
      <c r="R26" s="17" t="s">
        <v>12</v>
      </c>
      <c r="S26" s="17">
        <v>13</v>
      </c>
      <c r="T26" s="17">
        <v>22</v>
      </c>
    </row>
    <row r="27" spans="1:20" x14ac:dyDescent="0.25">
      <c r="A27" s="20">
        <v>5</v>
      </c>
      <c r="B27" s="17" t="s">
        <v>115</v>
      </c>
      <c r="C27" s="17" t="s">
        <v>75</v>
      </c>
      <c r="D27" s="17">
        <v>12</v>
      </c>
      <c r="E27" s="17">
        <v>9</v>
      </c>
      <c r="G27" s="17" t="s">
        <v>128</v>
      </c>
      <c r="H27" s="17" t="s">
        <v>6</v>
      </c>
      <c r="I27" s="17">
        <v>9</v>
      </c>
      <c r="J27" s="17">
        <v>27</v>
      </c>
      <c r="L27" s="17" t="s">
        <v>3</v>
      </c>
      <c r="M27" s="17" t="s">
        <v>0</v>
      </c>
      <c r="N27" s="17">
        <v>11</v>
      </c>
      <c r="O27" s="17">
        <v>21</v>
      </c>
      <c r="Q27" s="17" t="s">
        <v>110</v>
      </c>
      <c r="R27" s="17" t="s">
        <v>27</v>
      </c>
      <c r="S27" s="17">
        <v>11</v>
      </c>
      <c r="T27" s="17">
        <v>21</v>
      </c>
    </row>
    <row r="28" spans="1:20" x14ac:dyDescent="0.25">
      <c r="A28" s="20">
        <v>6</v>
      </c>
      <c r="B28" s="17" t="s">
        <v>19</v>
      </c>
      <c r="C28" s="17" t="s">
        <v>17</v>
      </c>
      <c r="D28" s="17">
        <v>10</v>
      </c>
      <c r="E28" s="17">
        <v>7</v>
      </c>
      <c r="G28" s="17" t="s">
        <v>72</v>
      </c>
      <c r="H28" s="17" t="s">
        <v>22</v>
      </c>
      <c r="I28" s="17">
        <v>13</v>
      </c>
      <c r="J28" s="17">
        <v>27</v>
      </c>
      <c r="L28" s="17" t="s">
        <v>8</v>
      </c>
      <c r="M28" s="17" t="s">
        <v>6</v>
      </c>
      <c r="N28" s="17">
        <v>11</v>
      </c>
      <c r="O28" s="17">
        <v>20</v>
      </c>
      <c r="Q28" s="17" t="s">
        <v>144</v>
      </c>
      <c r="R28" s="17" t="s">
        <v>25</v>
      </c>
      <c r="S28" s="17">
        <v>13</v>
      </c>
      <c r="T28" s="17">
        <v>20</v>
      </c>
    </row>
    <row r="29" spans="1:20" x14ac:dyDescent="0.25">
      <c r="A29" s="20">
        <v>7</v>
      </c>
      <c r="B29" s="17" t="s">
        <v>139</v>
      </c>
      <c r="C29" s="17" t="s">
        <v>22</v>
      </c>
      <c r="D29" s="17">
        <v>7</v>
      </c>
      <c r="E29" s="17">
        <v>7</v>
      </c>
      <c r="G29" s="17" t="s">
        <v>136</v>
      </c>
      <c r="H29" s="17" t="s">
        <v>17</v>
      </c>
      <c r="I29" s="17">
        <v>9</v>
      </c>
      <c r="J29" s="17">
        <v>23</v>
      </c>
      <c r="L29" s="17" t="s">
        <v>142</v>
      </c>
      <c r="M29" s="17" t="s">
        <v>22</v>
      </c>
      <c r="N29" s="17">
        <v>10</v>
      </c>
      <c r="O29" s="17">
        <v>19</v>
      </c>
      <c r="Q29" s="17" t="s">
        <v>95</v>
      </c>
      <c r="R29" s="17" t="s">
        <v>90</v>
      </c>
      <c r="S29" s="17">
        <v>13</v>
      </c>
      <c r="T29" s="17">
        <v>20</v>
      </c>
    </row>
    <row r="30" spans="1:20" x14ac:dyDescent="0.25">
      <c r="A30" s="20">
        <v>8</v>
      </c>
      <c r="B30" s="17" t="s">
        <v>114</v>
      </c>
      <c r="C30" s="17" t="s">
        <v>90</v>
      </c>
      <c r="D30" s="17">
        <v>9</v>
      </c>
      <c r="E30" s="17">
        <v>7</v>
      </c>
      <c r="G30" s="17" t="s">
        <v>88</v>
      </c>
      <c r="H30" s="17" t="s">
        <v>27</v>
      </c>
      <c r="I30" s="17">
        <v>12</v>
      </c>
      <c r="J30" s="17">
        <v>23</v>
      </c>
      <c r="L30" s="17" t="s">
        <v>76</v>
      </c>
      <c r="M30" s="17" t="s">
        <v>75</v>
      </c>
      <c r="N30" s="17">
        <v>10</v>
      </c>
      <c r="O30" s="17">
        <v>19</v>
      </c>
      <c r="Q30" s="17" t="s">
        <v>21</v>
      </c>
      <c r="R30" s="17" t="s">
        <v>17</v>
      </c>
      <c r="S30" s="17">
        <v>11</v>
      </c>
      <c r="T30" s="17">
        <v>19</v>
      </c>
    </row>
    <row r="31" spans="1:20" x14ac:dyDescent="0.25">
      <c r="A31" s="20">
        <v>9</v>
      </c>
      <c r="B31" s="17" t="s">
        <v>1</v>
      </c>
      <c r="C31" s="17" t="s">
        <v>0</v>
      </c>
      <c r="D31" s="17">
        <v>13</v>
      </c>
      <c r="E31" s="17">
        <v>6</v>
      </c>
      <c r="G31" s="17" t="s">
        <v>95</v>
      </c>
      <c r="H31" s="17" t="s">
        <v>90</v>
      </c>
      <c r="I31" s="17">
        <v>13</v>
      </c>
      <c r="J31" s="17">
        <v>23</v>
      </c>
      <c r="L31" s="17" t="s">
        <v>5</v>
      </c>
      <c r="M31" s="17" t="s">
        <v>0</v>
      </c>
      <c r="N31" s="17">
        <v>12</v>
      </c>
      <c r="O31" s="17">
        <v>17</v>
      </c>
      <c r="Q31" s="17" t="s">
        <v>78</v>
      </c>
      <c r="R31" s="17" t="s">
        <v>75</v>
      </c>
      <c r="S31" s="17">
        <v>12</v>
      </c>
      <c r="T31" s="17">
        <v>18</v>
      </c>
    </row>
    <row r="32" spans="1:20" x14ac:dyDescent="0.25">
      <c r="A32" s="20">
        <v>10</v>
      </c>
      <c r="B32" s="17" t="s">
        <v>23</v>
      </c>
      <c r="C32" s="17" t="s">
        <v>22</v>
      </c>
      <c r="D32" s="17">
        <v>12</v>
      </c>
      <c r="E32" s="17">
        <v>6</v>
      </c>
      <c r="G32" s="17" t="s">
        <v>131</v>
      </c>
      <c r="H32" s="17" t="s">
        <v>10</v>
      </c>
      <c r="I32" s="17">
        <v>12</v>
      </c>
      <c r="J32" s="17">
        <v>22</v>
      </c>
      <c r="L32" s="17" t="s">
        <v>103</v>
      </c>
      <c r="M32" s="17" t="s">
        <v>25</v>
      </c>
      <c r="N32" s="17">
        <v>8</v>
      </c>
      <c r="O32" s="17">
        <v>17</v>
      </c>
      <c r="Q32" s="17" t="s">
        <v>140</v>
      </c>
      <c r="R32" s="17" t="s">
        <v>22</v>
      </c>
      <c r="S32" s="17">
        <v>11</v>
      </c>
      <c r="T32" s="17">
        <v>17</v>
      </c>
    </row>
    <row r="33" spans="1:20" x14ac:dyDescent="0.25">
      <c r="A33" s="20">
        <v>11</v>
      </c>
      <c r="B33" s="17" t="s">
        <v>56</v>
      </c>
      <c r="C33" s="17" t="s">
        <v>25</v>
      </c>
      <c r="D33" s="17">
        <v>11</v>
      </c>
      <c r="E33" s="17">
        <v>6</v>
      </c>
      <c r="G33" s="17" t="s">
        <v>78</v>
      </c>
      <c r="H33" s="17" t="s">
        <v>75</v>
      </c>
      <c r="I33" s="17">
        <v>12</v>
      </c>
      <c r="J33" s="17">
        <v>22</v>
      </c>
      <c r="L33" s="17" t="s">
        <v>150</v>
      </c>
      <c r="M33" s="17" t="s">
        <v>0</v>
      </c>
      <c r="N33" s="17">
        <v>7</v>
      </c>
      <c r="O33" s="17">
        <v>15</v>
      </c>
      <c r="Q33" s="17" t="s">
        <v>112</v>
      </c>
      <c r="R33" s="17" t="s">
        <v>27</v>
      </c>
      <c r="S33" s="17">
        <v>12</v>
      </c>
      <c r="T33" s="17">
        <v>16</v>
      </c>
    </row>
    <row r="34" spans="1:20" x14ac:dyDescent="0.25">
      <c r="A34" s="20">
        <v>12</v>
      </c>
      <c r="B34" s="17" t="s">
        <v>108</v>
      </c>
      <c r="C34" s="17" t="s">
        <v>0</v>
      </c>
      <c r="D34" s="17">
        <v>9</v>
      </c>
      <c r="E34" s="17">
        <v>5</v>
      </c>
      <c r="G34" s="17" t="s">
        <v>129</v>
      </c>
      <c r="H34" s="17" t="s">
        <v>6</v>
      </c>
      <c r="I34" s="17">
        <v>11</v>
      </c>
      <c r="J34" s="17">
        <v>20</v>
      </c>
      <c r="L34" s="17" t="s">
        <v>23</v>
      </c>
      <c r="M34" s="17" t="s">
        <v>22</v>
      </c>
      <c r="N34" s="17">
        <v>12</v>
      </c>
      <c r="O34" s="17">
        <v>15</v>
      </c>
      <c r="Q34" s="17" t="s">
        <v>5</v>
      </c>
      <c r="R34" s="17" t="s">
        <v>0</v>
      </c>
      <c r="S34" s="17">
        <v>12</v>
      </c>
      <c r="T34" s="17">
        <v>15</v>
      </c>
    </row>
    <row r="35" spans="1:20" x14ac:dyDescent="0.25">
      <c r="A35" s="20">
        <v>13</v>
      </c>
      <c r="B35" s="17" t="s">
        <v>137</v>
      </c>
      <c r="C35" s="17" t="s">
        <v>17</v>
      </c>
      <c r="D35" s="17">
        <v>9</v>
      </c>
      <c r="E35" s="17">
        <v>5</v>
      </c>
      <c r="G35" s="17" t="s">
        <v>11</v>
      </c>
      <c r="H35" s="17" t="s">
        <v>10</v>
      </c>
      <c r="I35" s="17">
        <v>13</v>
      </c>
      <c r="J35" s="17">
        <v>20</v>
      </c>
      <c r="L35" s="17" t="s">
        <v>78</v>
      </c>
      <c r="M35" s="17" t="s">
        <v>75</v>
      </c>
      <c r="N35" s="17">
        <v>12</v>
      </c>
      <c r="O35" s="17">
        <v>14</v>
      </c>
      <c r="Q35" s="17" t="s">
        <v>138</v>
      </c>
      <c r="R35" s="17" t="s">
        <v>22</v>
      </c>
      <c r="S35" s="17">
        <v>8</v>
      </c>
      <c r="T35" s="17">
        <v>14</v>
      </c>
    </row>
    <row r="36" spans="1:20" x14ac:dyDescent="0.25">
      <c r="A36" s="20">
        <v>14</v>
      </c>
      <c r="B36" s="17" t="s">
        <v>73</v>
      </c>
      <c r="C36" s="17" t="s">
        <v>27</v>
      </c>
      <c r="D36" s="17">
        <v>12</v>
      </c>
      <c r="E36" s="17">
        <v>5</v>
      </c>
      <c r="G36" s="17" t="s">
        <v>99</v>
      </c>
      <c r="H36" s="17" t="s">
        <v>96</v>
      </c>
      <c r="I36" s="17">
        <v>13</v>
      </c>
      <c r="J36" s="17">
        <v>20</v>
      </c>
      <c r="L36" s="17" t="s">
        <v>124</v>
      </c>
      <c r="M36" s="17" t="s">
        <v>75</v>
      </c>
      <c r="N36" s="17">
        <v>12</v>
      </c>
      <c r="O36" s="17">
        <v>14</v>
      </c>
      <c r="Q36" s="17" t="s">
        <v>105</v>
      </c>
      <c r="R36" s="17" t="s">
        <v>75</v>
      </c>
      <c r="S36" s="17">
        <v>12</v>
      </c>
      <c r="T36" s="17">
        <v>14</v>
      </c>
    </row>
    <row r="37" spans="1:20" x14ac:dyDescent="0.25">
      <c r="A37" s="20">
        <v>15</v>
      </c>
      <c r="B37" s="17" t="s">
        <v>94</v>
      </c>
      <c r="C37" s="17" t="s">
        <v>90</v>
      </c>
      <c r="D37" s="17">
        <v>8</v>
      </c>
      <c r="E37" s="17">
        <v>4</v>
      </c>
      <c r="G37" s="17" t="s">
        <v>100</v>
      </c>
      <c r="H37" s="17" t="s">
        <v>96</v>
      </c>
      <c r="I37" s="17">
        <v>11</v>
      </c>
      <c r="J37" s="17">
        <v>20</v>
      </c>
      <c r="L37" s="17" t="s">
        <v>99</v>
      </c>
      <c r="M37" s="17" t="s">
        <v>96</v>
      </c>
      <c r="N37" s="17">
        <v>13</v>
      </c>
      <c r="O37" s="17">
        <v>13</v>
      </c>
      <c r="Q37" s="17" t="s">
        <v>114</v>
      </c>
      <c r="R37" s="17" t="s">
        <v>90</v>
      </c>
      <c r="S37" s="17">
        <v>9</v>
      </c>
      <c r="T37" s="17">
        <v>14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U34"/>
  <sheetViews>
    <sheetView workbookViewId="0">
      <selection activeCell="Q2" sqref="Q2"/>
    </sheetView>
  </sheetViews>
  <sheetFormatPr defaultRowHeight="15" x14ac:dyDescent="0.25"/>
  <cols>
    <col min="1" max="1" width="17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style="16" customWidth="1"/>
    <col min="18" max="19" width="9.140625" hidden="1" customWidth="1"/>
  </cols>
  <sheetData>
    <row r="1" spans="1:2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27"/>
      <c r="Q1" s="23" t="s">
        <v>0</v>
      </c>
    </row>
    <row r="2" spans="1:21" x14ac:dyDescent="0.25">
      <c r="A2" s="1" t="s">
        <v>30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37</v>
      </c>
      <c r="I2" s="1" t="s">
        <v>38</v>
      </c>
      <c r="J2" s="1" t="s">
        <v>39</v>
      </c>
      <c r="K2" s="1" t="s">
        <v>40</v>
      </c>
      <c r="L2" s="1" t="s">
        <v>41</v>
      </c>
      <c r="M2" s="1" t="s">
        <v>42</v>
      </c>
      <c r="N2" s="17" t="s">
        <v>68</v>
      </c>
      <c r="O2" s="17" t="s">
        <v>69</v>
      </c>
      <c r="P2" s="17" t="s">
        <v>118</v>
      </c>
      <c r="R2" t="s">
        <v>119</v>
      </c>
      <c r="S2" t="s">
        <v>120</v>
      </c>
    </row>
    <row r="3" spans="1:21" x14ac:dyDescent="0.25">
      <c r="A3" s="9" t="s">
        <v>1</v>
      </c>
      <c r="B3" s="3">
        <v>13</v>
      </c>
      <c r="C3" s="3">
        <v>58</v>
      </c>
      <c r="D3" s="3">
        <v>0</v>
      </c>
      <c r="E3" s="3">
        <v>29</v>
      </c>
      <c r="F3" s="3">
        <v>104</v>
      </c>
      <c r="G3" s="3">
        <v>18</v>
      </c>
      <c r="H3" s="3">
        <v>7</v>
      </c>
      <c r="I3" s="3">
        <v>6</v>
      </c>
      <c r="J3" s="3">
        <v>34</v>
      </c>
      <c r="K3" s="3">
        <v>0</v>
      </c>
      <c r="L3" s="3">
        <v>0</v>
      </c>
      <c r="M3" s="3">
        <v>145</v>
      </c>
      <c r="N3" s="17">
        <f>VLOOKUP(A3,Games!$A$2:$D$527,3,FALSE)</f>
        <v>0</v>
      </c>
      <c r="O3" s="17">
        <f>VLOOKUP(A3,Games!$A$2:$D$527,4,FALSE)</f>
        <v>13</v>
      </c>
      <c r="P3" s="11">
        <f>(R3-S3)/B3</f>
        <v>16.307692307692307</v>
      </c>
      <c r="R3">
        <f>SUM(M3,I3,H3,G3,F3)</f>
        <v>280</v>
      </c>
      <c r="S3">
        <f>SUM((J3*2),(K3*3),(L3*4))</f>
        <v>68</v>
      </c>
    </row>
    <row r="4" spans="1:21" x14ac:dyDescent="0.25">
      <c r="A4" s="9" t="s">
        <v>2</v>
      </c>
      <c r="B4" s="3">
        <v>11</v>
      </c>
      <c r="C4" s="3">
        <v>3</v>
      </c>
      <c r="D4" s="3">
        <v>2</v>
      </c>
      <c r="E4" s="3">
        <v>2</v>
      </c>
      <c r="F4" s="3">
        <v>38</v>
      </c>
      <c r="G4" s="3">
        <v>27</v>
      </c>
      <c r="H4" s="3">
        <v>14</v>
      </c>
      <c r="I4" s="3">
        <v>2</v>
      </c>
      <c r="J4" s="3">
        <v>18</v>
      </c>
      <c r="K4" s="3">
        <v>0</v>
      </c>
      <c r="L4" s="3">
        <v>0</v>
      </c>
      <c r="M4" s="3">
        <v>14</v>
      </c>
      <c r="N4" s="17">
        <f>VLOOKUP(A4,Games!$A$2:$D$527,3,FALSE)</f>
        <v>0</v>
      </c>
      <c r="O4" s="17">
        <f>VLOOKUP(A4,Games!$A$2:$D$527,4,FALSE)</f>
        <v>11</v>
      </c>
      <c r="P4" s="11">
        <f t="shared" ref="P4:P10" si="0">(R4-S4)/B4</f>
        <v>5.3636363636363633</v>
      </c>
      <c r="R4" s="16">
        <f t="shared" ref="R4:R15" si="1">SUM(M4,I4,H4,G4,F4)</f>
        <v>95</v>
      </c>
      <c r="S4" s="16">
        <f t="shared" ref="S4:S15" si="2">SUM((J4*2),(K4*3),(L4*4))</f>
        <v>36</v>
      </c>
    </row>
    <row r="5" spans="1:21" x14ac:dyDescent="0.25">
      <c r="A5" s="9" t="s">
        <v>122</v>
      </c>
      <c r="B5" s="3">
        <v>10</v>
      </c>
      <c r="C5" s="3">
        <v>17</v>
      </c>
      <c r="D5" s="3">
        <v>1</v>
      </c>
      <c r="E5" s="3">
        <v>6</v>
      </c>
      <c r="F5" s="3">
        <v>57</v>
      </c>
      <c r="G5" s="3">
        <v>10</v>
      </c>
      <c r="H5" s="3">
        <v>6</v>
      </c>
      <c r="I5" s="3">
        <v>0</v>
      </c>
      <c r="J5" s="3">
        <v>18</v>
      </c>
      <c r="K5" s="3">
        <v>0</v>
      </c>
      <c r="L5" s="3">
        <v>0</v>
      </c>
      <c r="M5" s="3">
        <v>43</v>
      </c>
      <c r="N5" s="17">
        <f>VLOOKUP(A5,Games!$A$2:$D$527,3,FALSE)</f>
        <v>0</v>
      </c>
      <c r="O5" s="17">
        <f>VLOOKUP(A5,Games!$A$2:$D$527,4,FALSE)</f>
        <v>10</v>
      </c>
      <c r="P5" s="11">
        <f t="shared" si="0"/>
        <v>8</v>
      </c>
      <c r="R5" s="16">
        <f t="shared" si="1"/>
        <v>116</v>
      </c>
      <c r="S5" s="16">
        <f t="shared" si="2"/>
        <v>36</v>
      </c>
    </row>
    <row r="6" spans="1:21" x14ac:dyDescent="0.25">
      <c r="A6" s="9" t="s">
        <v>108</v>
      </c>
      <c r="B6" s="3">
        <v>9</v>
      </c>
      <c r="C6" s="3">
        <v>6</v>
      </c>
      <c r="D6" s="3">
        <v>3</v>
      </c>
      <c r="E6" s="3">
        <v>4</v>
      </c>
      <c r="F6" s="3">
        <v>30</v>
      </c>
      <c r="G6" s="3">
        <v>24</v>
      </c>
      <c r="H6" s="3">
        <v>14</v>
      </c>
      <c r="I6" s="3">
        <v>5</v>
      </c>
      <c r="J6" s="3">
        <v>13</v>
      </c>
      <c r="K6" s="3">
        <v>0</v>
      </c>
      <c r="L6" s="3">
        <v>0</v>
      </c>
      <c r="M6" s="3">
        <v>25</v>
      </c>
      <c r="N6" s="17">
        <f>VLOOKUP(A6,Games!$A$2:$D$527,3,FALSE)</f>
        <v>0</v>
      </c>
      <c r="O6" s="17">
        <f>VLOOKUP(A6,Games!$A$2:$D$527,4,FALSE)</f>
        <v>9</v>
      </c>
      <c r="P6" s="11">
        <f t="shared" si="0"/>
        <v>8</v>
      </c>
      <c r="R6" s="16">
        <f t="shared" si="1"/>
        <v>98</v>
      </c>
      <c r="S6" s="16">
        <f t="shared" si="2"/>
        <v>26</v>
      </c>
    </row>
    <row r="7" spans="1:21" x14ac:dyDescent="0.25">
      <c r="A7" s="9" t="s">
        <v>3</v>
      </c>
      <c r="B7" s="3">
        <v>11</v>
      </c>
      <c r="C7" s="3">
        <v>4</v>
      </c>
      <c r="D7" s="3">
        <v>21</v>
      </c>
      <c r="E7" s="3">
        <v>2</v>
      </c>
      <c r="F7" s="3">
        <v>18</v>
      </c>
      <c r="G7" s="3">
        <v>17</v>
      </c>
      <c r="H7" s="3">
        <v>11</v>
      </c>
      <c r="I7" s="3">
        <v>1</v>
      </c>
      <c r="J7" s="3">
        <v>14</v>
      </c>
      <c r="K7" s="3">
        <v>0</v>
      </c>
      <c r="L7" s="3">
        <v>1</v>
      </c>
      <c r="M7" s="3">
        <v>73</v>
      </c>
      <c r="N7" s="17">
        <f>VLOOKUP(A7,Games!$A$2:$D$527,3,FALSE)</f>
        <v>0</v>
      </c>
      <c r="O7" s="17">
        <f>VLOOKUP(A7,Games!$A$2:$D$527,4,FALSE)</f>
        <v>11</v>
      </c>
      <c r="P7" s="11">
        <f t="shared" si="0"/>
        <v>8</v>
      </c>
      <c r="R7" s="16">
        <f t="shared" si="1"/>
        <v>120</v>
      </c>
      <c r="S7" s="16">
        <f t="shared" si="2"/>
        <v>32</v>
      </c>
    </row>
    <row r="8" spans="1:21" x14ac:dyDescent="0.25">
      <c r="A8" s="9" t="s">
        <v>150</v>
      </c>
      <c r="B8" s="3">
        <v>7</v>
      </c>
      <c r="C8" s="3">
        <v>19</v>
      </c>
      <c r="D8" s="3">
        <v>15</v>
      </c>
      <c r="E8" s="3">
        <v>2</v>
      </c>
      <c r="F8" s="3">
        <v>45</v>
      </c>
      <c r="G8" s="3">
        <v>15</v>
      </c>
      <c r="H8" s="3">
        <v>14</v>
      </c>
      <c r="I8" s="3">
        <v>2</v>
      </c>
      <c r="J8" s="3">
        <v>2</v>
      </c>
      <c r="K8" s="3">
        <v>0</v>
      </c>
      <c r="L8" s="3">
        <v>0</v>
      </c>
      <c r="M8" s="3">
        <v>85</v>
      </c>
      <c r="N8" s="17">
        <f>VLOOKUP(A8,Games!$A$2:$D$527,3,FALSE)</f>
        <v>0</v>
      </c>
      <c r="O8" s="17">
        <f>VLOOKUP(A8,Games!$A$2:$D$527,4,FALSE)</f>
        <v>7</v>
      </c>
      <c r="P8" s="11">
        <f t="shared" si="0"/>
        <v>22.428571428571427</v>
      </c>
      <c r="R8" s="16">
        <f t="shared" si="1"/>
        <v>161</v>
      </c>
      <c r="S8" s="16">
        <f t="shared" si="2"/>
        <v>4</v>
      </c>
    </row>
    <row r="9" spans="1:21" x14ac:dyDescent="0.25">
      <c r="A9" s="9" t="s">
        <v>4</v>
      </c>
      <c r="B9" s="3">
        <v>6</v>
      </c>
      <c r="C9" s="3">
        <v>11</v>
      </c>
      <c r="D9" s="3">
        <v>2</v>
      </c>
      <c r="E9" s="3">
        <v>2</v>
      </c>
      <c r="F9" s="3">
        <v>16</v>
      </c>
      <c r="G9" s="3">
        <v>24</v>
      </c>
      <c r="H9" s="3">
        <v>9</v>
      </c>
      <c r="I9" s="3">
        <v>2</v>
      </c>
      <c r="J9" s="3">
        <v>2</v>
      </c>
      <c r="K9" s="3">
        <v>0</v>
      </c>
      <c r="L9" s="3">
        <v>0</v>
      </c>
      <c r="M9" s="3">
        <v>30</v>
      </c>
      <c r="N9" s="17">
        <f>VLOOKUP(A9,Games!$A$2:$D$527,3,FALSE)</f>
        <v>0</v>
      </c>
      <c r="O9" s="17">
        <f>VLOOKUP(A9,Games!$A$2:$D$527,4,FALSE)</f>
        <v>6</v>
      </c>
      <c r="P9" s="11">
        <f t="shared" si="0"/>
        <v>12.833333333333334</v>
      </c>
      <c r="R9" s="16">
        <f t="shared" si="1"/>
        <v>81</v>
      </c>
      <c r="S9" s="16">
        <f t="shared" si="2"/>
        <v>4</v>
      </c>
    </row>
    <row r="10" spans="1:21" x14ac:dyDescent="0.25">
      <c r="A10" s="9" t="s">
        <v>5</v>
      </c>
      <c r="B10" s="3">
        <v>12</v>
      </c>
      <c r="C10" s="3">
        <v>65</v>
      </c>
      <c r="D10" s="3">
        <v>17</v>
      </c>
      <c r="E10" s="3">
        <v>15</v>
      </c>
      <c r="F10" s="3">
        <v>78</v>
      </c>
      <c r="G10" s="3">
        <v>15</v>
      </c>
      <c r="H10" s="3">
        <v>17</v>
      </c>
      <c r="I10" s="3">
        <v>1</v>
      </c>
      <c r="J10" s="3">
        <v>7</v>
      </c>
      <c r="K10" s="3">
        <v>0</v>
      </c>
      <c r="L10" s="3">
        <v>0</v>
      </c>
      <c r="M10" s="3">
        <v>196</v>
      </c>
      <c r="N10" s="17">
        <f>VLOOKUP(A10,Games!$A$2:$D$527,3,FALSE)</f>
        <v>0</v>
      </c>
      <c r="O10" s="17">
        <f>VLOOKUP(A10,Games!$A$2:$D$527,4,FALSE)</f>
        <v>12</v>
      </c>
      <c r="P10" s="11">
        <f t="shared" si="0"/>
        <v>24.416666666666668</v>
      </c>
      <c r="R10" s="16">
        <f t="shared" si="1"/>
        <v>307</v>
      </c>
      <c r="S10" s="16">
        <f t="shared" si="2"/>
        <v>14</v>
      </c>
    </row>
    <row r="11" spans="1:21" x14ac:dyDescent="0.25">
      <c r="A11" s="9" t="s">
        <v>123</v>
      </c>
      <c r="B11" s="3">
        <v>1</v>
      </c>
      <c r="C11" s="3">
        <v>0</v>
      </c>
      <c r="D11" s="3">
        <v>3</v>
      </c>
      <c r="E11" s="3">
        <v>1</v>
      </c>
      <c r="F11" s="3">
        <v>2</v>
      </c>
      <c r="G11" s="3">
        <v>3</v>
      </c>
      <c r="H11" s="3">
        <v>2</v>
      </c>
      <c r="I11" s="3">
        <v>0</v>
      </c>
      <c r="J11" s="3">
        <v>2</v>
      </c>
      <c r="K11" s="3">
        <v>0</v>
      </c>
      <c r="L11" s="3">
        <v>0</v>
      </c>
      <c r="M11" s="3">
        <v>10</v>
      </c>
      <c r="N11" s="17">
        <f>VLOOKUP(A11,Games!$A$2:$D$527,3,FALSE)</f>
        <v>0</v>
      </c>
      <c r="O11" s="17">
        <f>VLOOKUP(A11,Games!$A$2:$D$527,4,FALSE)</f>
        <v>1</v>
      </c>
      <c r="P11" s="11">
        <f t="shared" ref="P11" si="3">(R11-S11)/B11</f>
        <v>13</v>
      </c>
      <c r="R11" s="16">
        <f t="shared" si="1"/>
        <v>17</v>
      </c>
      <c r="S11" s="16">
        <f t="shared" si="2"/>
        <v>4</v>
      </c>
    </row>
    <row r="12" spans="1:21" x14ac:dyDescent="0.25">
      <c r="A12" s="9" t="s">
        <v>165</v>
      </c>
      <c r="B12" s="1">
        <v>4</v>
      </c>
      <c r="C12" s="1">
        <v>4</v>
      </c>
      <c r="D12" s="1">
        <v>0</v>
      </c>
      <c r="E12" s="1">
        <v>0</v>
      </c>
      <c r="F12" s="1">
        <v>10</v>
      </c>
      <c r="G12" s="1">
        <v>4</v>
      </c>
      <c r="H12" s="1">
        <v>0</v>
      </c>
      <c r="I12" s="1">
        <v>0</v>
      </c>
      <c r="J12" s="1">
        <v>9</v>
      </c>
      <c r="K12" s="1">
        <v>0</v>
      </c>
      <c r="L12" s="1">
        <v>0</v>
      </c>
      <c r="M12" s="1">
        <v>8</v>
      </c>
      <c r="N12" s="17">
        <f>VLOOKUP(A12,Games!$A$2:$D$527,3,FALSE)</f>
        <v>0</v>
      </c>
      <c r="O12" s="17">
        <f>VLOOKUP(A12,Games!$A$2:$D$527,4,FALSE)</f>
        <v>4</v>
      </c>
      <c r="P12" s="11">
        <f t="shared" ref="P12" si="4">(R12-S12)/B12</f>
        <v>1</v>
      </c>
      <c r="Q12" s="16"/>
      <c r="R12" s="16">
        <f t="shared" ref="R12" si="5">SUM(M12,I12,H12,G12,F12)</f>
        <v>22</v>
      </c>
      <c r="S12" s="16">
        <f t="shared" ref="S12" si="6">SUM((J12*2),(K12*3),(L12*4))</f>
        <v>18</v>
      </c>
      <c r="T12" s="16"/>
      <c r="U12" s="16"/>
    </row>
    <row r="13" spans="1:21" x14ac:dyDescent="0.2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1"/>
      <c r="R13" s="16">
        <f t="shared" si="1"/>
        <v>0</v>
      </c>
      <c r="S13" s="16">
        <f t="shared" si="2"/>
        <v>0</v>
      </c>
    </row>
    <row r="14" spans="1:21" x14ac:dyDescent="0.25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7"/>
      <c r="O14" s="17"/>
      <c r="P14" s="11"/>
      <c r="R14" s="16">
        <f t="shared" si="1"/>
        <v>0</v>
      </c>
      <c r="S14" s="16">
        <f t="shared" si="2"/>
        <v>0</v>
      </c>
    </row>
    <row r="15" spans="1:21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1"/>
      <c r="R15" s="16">
        <f t="shared" si="1"/>
        <v>0</v>
      </c>
      <c r="S15" s="16">
        <f t="shared" si="2"/>
        <v>0</v>
      </c>
    </row>
    <row r="16" spans="1:21" x14ac:dyDescent="0.25">
      <c r="N16" s="16"/>
      <c r="O16" s="16"/>
      <c r="Q16" s="16"/>
      <c r="R16" s="16">
        <f t="shared" ref="R16" si="7">SUM(M16,I16,H16,G16,F16)</f>
        <v>0</v>
      </c>
      <c r="S16" s="16">
        <f t="shared" ref="S16" si="8">SUM((J16*2),(K16*3),(L16*4))</f>
        <v>0</v>
      </c>
      <c r="T16" s="16"/>
    </row>
    <row r="19" spans="1:19" x14ac:dyDescent="0.25">
      <c r="A19" s="39" t="s">
        <v>43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9" x14ac:dyDescent="0.25">
      <c r="A20" s="40" t="s">
        <v>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9" x14ac:dyDescent="0.25">
      <c r="A21" s="1" t="s">
        <v>30</v>
      </c>
      <c r="B21" s="1" t="s">
        <v>31</v>
      </c>
      <c r="C21" s="1" t="s">
        <v>32</v>
      </c>
      <c r="D21" s="1" t="s">
        <v>33</v>
      </c>
      <c r="E21" s="1" t="s">
        <v>34</v>
      </c>
      <c r="F21" s="1" t="s">
        <v>35</v>
      </c>
      <c r="G21" s="1" t="s">
        <v>36</v>
      </c>
      <c r="H21" s="1" t="s">
        <v>37</v>
      </c>
      <c r="I21" s="1" t="s">
        <v>38</v>
      </c>
      <c r="J21" s="1" t="s">
        <v>39</v>
      </c>
      <c r="K21" s="1" t="s">
        <v>40</v>
      </c>
      <c r="L21" s="1" t="s">
        <v>41</v>
      </c>
      <c r="M21" s="1" t="s">
        <v>42</v>
      </c>
    </row>
    <row r="22" spans="1:19" x14ac:dyDescent="0.25">
      <c r="A22" s="2" t="str">
        <f>IF(A3=""," ",A3)</f>
        <v>Andrew Stanton</v>
      </c>
      <c r="B22" s="3"/>
      <c r="C22" s="4">
        <f>IF(ISNUMBER($B3),C3/$B3," ")</f>
        <v>4.4615384615384617</v>
      </c>
      <c r="D22" s="4">
        <f>IF(ISNUMBER($B3),D3/$B3," ")</f>
        <v>0</v>
      </c>
      <c r="E22" s="4">
        <f t="shared" ref="E22:M22" si="9">IF(ISNUMBER($B3),E3/$B3," ")</f>
        <v>2.2307692307692308</v>
      </c>
      <c r="F22" s="4">
        <f t="shared" si="9"/>
        <v>8</v>
      </c>
      <c r="G22" s="4">
        <f t="shared" si="9"/>
        <v>1.3846153846153846</v>
      </c>
      <c r="H22" s="4">
        <f t="shared" si="9"/>
        <v>0.53846153846153844</v>
      </c>
      <c r="I22" s="4">
        <f t="shared" si="9"/>
        <v>0.46153846153846156</v>
      </c>
      <c r="J22" s="4">
        <f t="shared" si="9"/>
        <v>2.6153846153846154</v>
      </c>
      <c r="K22" s="4">
        <f t="shared" si="9"/>
        <v>0</v>
      </c>
      <c r="L22" s="4">
        <f t="shared" si="9"/>
        <v>0</v>
      </c>
      <c r="M22" s="4">
        <f t="shared" si="9"/>
        <v>11.153846153846153</v>
      </c>
      <c r="N22" s="26"/>
      <c r="R22" s="16"/>
      <c r="S22" s="16"/>
    </row>
    <row r="23" spans="1:19" x14ac:dyDescent="0.25">
      <c r="A23" s="2" t="str">
        <f t="shared" ref="A23:A34" si="10">IF(A4=""," ",A4)</f>
        <v>Chris Kuhn</v>
      </c>
      <c r="B23" s="3"/>
      <c r="C23" s="4">
        <f t="shared" ref="C23:M23" si="11">IF(ISNUMBER($B4),C4/$B4," ")</f>
        <v>0.27272727272727271</v>
      </c>
      <c r="D23" s="4">
        <f t="shared" si="11"/>
        <v>0.18181818181818182</v>
      </c>
      <c r="E23" s="4">
        <f t="shared" si="11"/>
        <v>0.18181818181818182</v>
      </c>
      <c r="F23" s="4">
        <f t="shared" si="11"/>
        <v>3.4545454545454546</v>
      </c>
      <c r="G23" s="4">
        <f t="shared" si="11"/>
        <v>2.4545454545454546</v>
      </c>
      <c r="H23" s="4">
        <f t="shared" si="11"/>
        <v>1.2727272727272727</v>
      </c>
      <c r="I23" s="4">
        <f t="shared" si="11"/>
        <v>0.18181818181818182</v>
      </c>
      <c r="J23" s="4">
        <f t="shared" si="11"/>
        <v>1.6363636363636365</v>
      </c>
      <c r="K23" s="4">
        <f t="shared" si="11"/>
        <v>0</v>
      </c>
      <c r="L23" s="4">
        <f t="shared" si="11"/>
        <v>0</v>
      </c>
      <c r="M23" s="4">
        <f t="shared" si="11"/>
        <v>1.2727272727272727</v>
      </c>
      <c r="R23" s="16"/>
      <c r="S23" s="16"/>
    </row>
    <row r="24" spans="1:19" x14ac:dyDescent="0.25">
      <c r="A24" s="2" t="str">
        <f t="shared" si="10"/>
        <v>Goran Ragic</v>
      </c>
      <c r="B24" s="3"/>
      <c r="C24" s="4">
        <f t="shared" ref="C24:M24" si="12">IF(ISNUMBER($B5),C5/$B5," ")</f>
        <v>1.7</v>
      </c>
      <c r="D24" s="4">
        <f t="shared" si="12"/>
        <v>0.1</v>
      </c>
      <c r="E24" s="4">
        <f t="shared" si="12"/>
        <v>0.6</v>
      </c>
      <c r="F24" s="4">
        <f t="shared" si="12"/>
        <v>5.7</v>
      </c>
      <c r="G24" s="4">
        <f t="shared" si="12"/>
        <v>1</v>
      </c>
      <c r="H24" s="4">
        <f t="shared" si="12"/>
        <v>0.6</v>
      </c>
      <c r="I24" s="4">
        <f t="shared" si="12"/>
        <v>0</v>
      </c>
      <c r="J24" s="4">
        <f t="shared" si="12"/>
        <v>1.8</v>
      </c>
      <c r="K24" s="4">
        <f t="shared" si="12"/>
        <v>0</v>
      </c>
      <c r="L24" s="4">
        <f t="shared" si="12"/>
        <v>0</v>
      </c>
      <c r="M24" s="4">
        <f t="shared" si="12"/>
        <v>4.3</v>
      </c>
      <c r="R24" s="16"/>
      <c r="S24" s="16"/>
    </row>
    <row r="25" spans="1:19" x14ac:dyDescent="0.25">
      <c r="A25" s="2" t="str">
        <f t="shared" si="10"/>
        <v>Hamish Hudson</v>
      </c>
      <c r="B25" s="3"/>
      <c r="C25" s="4">
        <f t="shared" ref="C25:M25" si="13">IF(ISNUMBER($B6),C6/$B6," ")</f>
        <v>0.66666666666666663</v>
      </c>
      <c r="D25" s="4">
        <f t="shared" si="13"/>
        <v>0.33333333333333331</v>
      </c>
      <c r="E25" s="4">
        <f t="shared" si="13"/>
        <v>0.44444444444444442</v>
      </c>
      <c r="F25" s="4">
        <f t="shared" si="13"/>
        <v>3.3333333333333335</v>
      </c>
      <c r="G25" s="4">
        <f t="shared" si="13"/>
        <v>2.6666666666666665</v>
      </c>
      <c r="H25" s="4">
        <f t="shared" si="13"/>
        <v>1.5555555555555556</v>
      </c>
      <c r="I25" s="4">
        <f t="shared" si="13"/>
        <v>0.55555555555555558</v>
      </c>
      <c r="J25" s="4">
        <f t="shared" si="13"/>
        <v>1.4444444444444444</v>
      </c>
      <c r="K25" s="4">
        <f t="shared" si="13"/>
        <v>0</v>
      </c>
      <c r="L25" s="4">
        <f t="shared" si="13"/>
        <v>0</v>
      </c>
      <c r="M25" s="4">
        <f t="shared" si="13"/>
        <v>2.7777777777777777</v>
      </c>
      <c r="R25" s="16"/>
      <c r="S25" s="16"/>
    </row>
    <row r="26" spans="1:19" x14ac:dyDescent="0.25">
      <c r="A26" s="2" t="str">
        <f t="shared" si="10"/>
        <v>Ian Holley</v>
      </c>
      <c r="B26" s="3"/>
      <c r="C26" s="4">
        <f t="shared" ref="C26:M26" si="14">IF(ISNUMBER($B7),C7/$B7," ")</f>
        <v>0.36363636363636365</v>
      </c>
      <c r="D26" s="4">
        <f t="shared" si="14"/>
        <v>1.9090909090909092</v>
      </c>
      <c r="E26" s="4">
        <f t="shared" si="14"/>
        <v>0.18181818181818182</v>
      </c>
      <c r="F26" s="4">
        <f t="shared" si="14"/>
        <v>1.6363636363636365</v>
      </c>
      <c r="G26" s="4">
        <f t="shared" si="14"/>
        <v>1.5454545454545454</v>
      </c>
      <c r="H26" s="4">
        <f t="shared" si="14"/>
        <v>1</v>
      </c>
      <c r="I26" s="4">
        <f t="shared" si="14"/>
        <v>9.0909090909090912E-2</v>
      </c>
      <c r="J26" s="4">
        <f t="shared" si="14"/>
        <v>1.2727272727272727</v>
      </c>
      <c r="K26" s="4">
        <f t="shared" si="14"/>
        <v>0</v>
      </c>
      <c r="L26" s="4">
        <f t="shared" si="14"/>
        <v>9.0909090909090912E-2</v>
      </c>
      <c r="M26" s="4">
        <f t="shared" si="14"/>
        <v>6.6363636363636367</v>
      </c>
      <c r="R26" s="16"/>
      <c r="S26" s="16"/>
    </row>
    <row r="27" spans="1:19" x14ac:dyDescent="0.25">
      <c r="A27" s="2" t="str">
        <f t="shared" si="10"/>
        <v>John Gladwin</v>
      </c>
      <c r="B27" s="3"/>
      <c r="C27" s="4">
        <f t="shared" ref="C27:M27" si="15">IF(ISNUMBER($B8),C8/$B8," ")</f>
        <v>2.7142857142857144</v>
      </c>
      <c r="D27" s="4">
        <f t="shared" si="15"/>
        <v>2.1428571428571428</v>
      </c>
      <c r="E27" s="4">
        <f t="shared" si="15"/>
        <v>0.2857142857142857</v>
      </c>
      <c r="F27" s="4">
        <f t="shared" si="15"/>
        <v>6.4285714285714288</v>
      </c>
      <c r="G27" s="4">
        <f t="shared" si="15"/>
        <v>2.1428571428571428</v>
      </c>
      <c r="H27" s="4">
        <f t="shared" si="15"/>
        <v>2</v>
      </c>
      <c r="I27" s="4">
        <f t="shared" si="15"/>
        <v>0.2857142857142857</v>
      </c>
      <c r="J27" s="4">
        <f t="shared" si="15"/>
        <v>0.2857142857142857</v>
      </c>
      <c r="K27" s="4">
        <f t="shared" si="15"/>
        <v>0</v>
      </c>
      <c r="L27" s="4">
        <f t="shared" si="15"/>
        <v>0</v>
      </c>
      <c r="M27" s="4">
        <f t="shared" si="15"/>
        <v>12.142857142857142</v>
      </c>
      <c r="R27" s="16"/>
      <c r="S27" s="16"/>
    </row>
    <row r="28" spans="1:19" x14ac:dyDescent="0.25">
      <c r="A28" s="2" t="str">
        <f t="shared" si="10"/>
        <v>Kris Thomson</v>
      </c>
      <c r="B28" s="3"/>
      <c r="C28" s="4">
        <f t="shared" ref="C28:M28" si="16">IF(ISNUMBER($B9),C9/$B9," ")</f>
        <v>1.8333333333333333</v>
      </c>
      <c r="D28" s="4">
        <f t="shared" si="16"/>
        <v>0.33333333333333331</v>
      </c>
      <c r="E28" s="4">
        <f t="shared" si="16"/>
        <v>0.33333333333333331</v>
      </c>
      <c r="F28" s="4">
        <f t="shared" si="16"/>
        <v>2.6666666666666665</v>
      </c>
      <c r="G28" s="4">
        <f t="shared" si="16"/>
        <v>4</v>
      </c>
      <c r="H28" s="4">
        <f t="shared" si="16"/>
        <v>1.5</v>
      </c>
      <c r="I28" s="4">
        <f t="shared" si="16"/>
        <v>0.33333333333333331</v>
      </c>
      <c r="J28" s="4">
        <f t="shared" si="16"/>
        <v>0.33333333333333331</v>
      </c>
      <c r="K28" s="4">
        <f t="shared" si="16"/>
        <v>0</v>
      </c>
      <c r="L28" s="4">
        <f t="shared" si="16"/>
        <v>0</v>
      </c>
      <c r="M28" s="4">
        <f t="shared" si="16"/>
        <v>5</v>
      </c>
      <c r="R28" s="16"/>
      <c r="S28" s="16"/>
    </row>
    <row r="29" spans="1:19" x14ac:dyDescent="0.25">
      <c r="A29" s="2" t="str">
        <f t="shared" si="10"/>
        <v>Paul Edwards</v>
      </c>
      <c r="B29" s="3"/>
      <c r="C29" s="4">
        <f t="shared" ref="C29:M29" si="17">IF(ISNUMBER($B10),C10/$B10," ")</f>
        <v>5.416666666666667</v>
      </c>
      <c r="D29" s="4">
        <f t="shared" si="17"/>
        <v>1.4166666666666667</v>
      </c>
      <c r="E29" s="4">
        <f t="shared" si="17"/>
        <v>1.25</v>
      </c>
      <c r="F29" s="4">
        <f t="shared" si="17"/>
        <v>6.5</v>
      </c>
      <c r="G29" s="4">
        <f t="shared" si="17"/>
        <v>1.25</v>
      </c>
      <c r="H29" s="4">
        <f t="shared" si="17"/>
        <v>1.4166666666666667</v>
      </c>
      <c r="I29" s="4">
        <f t="shared" si="17"/>
        <v>8.3333333333333329E-2</v>
      </c>
      <c r="J29" s="4">
        <f t="shared" si="17"/>
        <v>0.58333333333333337</v>
      </c>
      <c r="K29" s="4">
        <f t="shared" si="17"/>
        <v>0</v>
      </c>
      <c r="L29" s="4">
        <f t="shared" si="17"/>
        <v>0</v>
      </c>
      <c r="M29" s="4">
        <f t="shared" si="17"/>
        <v>16.333333333333332</v>
      </c>
      <c r="R29" s="16"/>
      <c r="S29" s="16"/>
    </row>
    <row r="30" spans="1:19" x14ac:dyDescent="0.25">
      <c r="A30" s="2" t="str">
        <f t="shared" si="10"/>
        <v>Phil Henderson</v>
      </c>
      <c r="B30" s="3"/>
      <c r="C30" s="4">
        <f t="shared" ref="C30:M30" si="18">IF(ISNUMBER($B11),C11/$B11," ")</f>
        <v>0</v>
      </c>
      <c r="D30" s="4">
        <f t="shared" si="18"/>
        <v>3</v>
      </c>
      <c r="E30" s="4">
        <f t="shared" si="18"/>
        <v>1</v>
      </c>
      <c r="F30" s="4">
        <f t="shared" si="18"/>
        <v>2</v>
      </c>
      <c r="G30" s="4">
        <f t="shared" si="18"/>
        <v>3</v>
      </c>
      <c r="H30" s="4">
        <f t="shared" si="18"/>
        <v>2</v>
      </c>
      <c r="I30" s="4">
        <f t="shared" si="18"/>
        <v>0</v>
      </c>
      <c r="J30" s="4">
        <f t="shared" si="18"/>
        <v>2</v>
      </c>
      <c r="K30" s="4">
        <f t="shared" si="18"/>
        <v>0</v>
      </c>
      <c r="L30" s="4">
        <f t="shared" si="18"/>
        <v>0</v>
      </c>
      <c r="M30" s="4">
        <f t="shared" si="18"/>
        <v>10</v>
      </c>
      <c r="R30" s="16"/>
      <c r="S30" s="16"/>
    </row>
    <row r="31" spans="1:19" x14ac:dyDescent="0.25">
      <c r="A31" s="2" t="str">
        <f t="shared" si="10"/>
        <v>Matt Connell</v>
      </c>
      <c r="B31" s="1"/>
      <c r="C31" s="11">
        <f t="shared" ref="C31:M31" si="19">IF(ISNUMBER($B12),C12/$B12," ")</f>
        <v>1</v>
      </c>
      <c r="D31" s="11">
        <f t="shared" si="19"/>
        <v>0</v>
      </c>
      <c r="E31" s="11">
        <f t="shared" si="19"/>
        <v>0</v>
      </c>
      <c r="F31" s="11">
        <f t="shared" si="19"/>
        <v>2.5</v>
      </c>
      <c r="G31" s="11">
        <f t="shared" si="19"/>
        <v>1</v>
      </c>
      <c r="H31" s="11">
        <f t="shared" si="19"/>
        <v>0</v>
      </c>
      <c r="I31" s="11">
        <f t="shared" si="19"/>
        <v>0</v>
      </c>
      <c r="J31" s="11">
        <f t="shared" si="19"/>
        <v>2.25</v>
      </c>
      <c r="K31" s="11">
        <f t="shared" si="19"/>
        <v>0</v>
      </c>
      <c r="L31" s="11">
        <f t="shared" si="19"/>
        <v>0</v>
      </c>
      <c r="M31" s="11">
        <f t="shared" si="19"/>
        <v>2</v>
      </c>
      <c r="R31" s="16"/>
      <c r="S31" s="16"/>
    </row>
    <row r="32" spans="1:19" x14ac:dyDescent="0.25">
      <c r="A32" s="2" t="str">
        <f t="shared" si="10"/>
        <v xml:space="preserve"> </v>
      </c>
      <c r="B32" s="1"/>
      <c r="C32" s="11" t="str">
        <f t="shared" ref="C32:M32" si="20">IF(ISNUMBER($B13),C13/$B13," ")</f>
        <v xml:space="preserve"> </v>
      </c>
      <c r="D32" s="11" t="str">
        <f t="shared" si="20"/>
        <v xml:space="preserve"> </v>
      </c>
      <c r="E32" s="11" t="str">
        <f t="shared" si="20"/>
        <v xml:space="preserve"> </v>
      </c>
      <c r="F32" s="11" t="str">
        <f t="shared" si="20"/>
        <v xml:space="preserve"> </v>
      </c>
      <c r="G32" s="11" t="str">
        <f t="shared" si="20"/>
        <v xml:space="preserve"> </v>
      </c>
      <c r="H32" s="11" t="str">
        <f t="shared" si="20"/>
        <v xml:space="preserve"> </v>
      </c>
      <c r="I32" s="11" t="str">
        <f t="shared" si="20"/>
        <v xml:space="preserve"> </v>
      </c>
      <c r="J32" s="11" t="str">
        <f t="shared" si="20"/>
        <v xml:space="preserve"> </v>
      </c>
      <c r="K32" s="11" t="str">
        <f t="shared" si="20"/>
        <v xml:space="preserve"> </v>
      </c>
      <c r="L32" s="11" t="str">
        <f t="shared" si="20"/>
        <v xml:space="preserve"> </v>
      </c>
      <c r="M32" s="11" t="str">
        <f t="shared" si="20"/>
        <v xml:space="preserve"> </v>
      </c>
      <c r="R32" s="16"/>
      <c r="S32" s="16"/>
    </row>
    <row r="33" spans="1:19" x14ac:dyDescent="0.25">
      <c r="A33" s="2" t="str">
        <f t="shared" si="10"/>
        <v xml:space="preserve"> </v>
      </c>
      <c r="B33" s="1"/>
      <c r="C33" s="11" t="str">
        <f t="shared" ref="C33:M33" si="21">IF(ISNUMBER($B14),C14/$B14," ")</f>
        <v xml:space="preserve"> </v>
      </c>
      <c r="D33" s="11" t="str">
        <f t="shared" si="21"/>
        <v xml:space="preserve"> </v>
      </c>
      <c r="E33" s="11" t="str">
        <f t="shared" si="21"/>
        <v xml:space="preserve"> </v>
      </c>
      <c r="F33" s="11" t="str">
        <f t="shared" si="21"/>
        <v xml:space="preserve"> </v>
      </c>
      <c r="G33" s="11" t="str">
        <f t="shared" si="21"/>
        <v xml:space="preserve"> </v>
      </c>
      <c r="H33" s="11" t="str">
        <f t="shared" si="21"/>
        <v xml:space="preserve"> </v>
      </c>
      <c r="I33" s="11" t="str">
        <f t="shared" si="21"/>
        <v xml:space="preserve"> </v>
      </c>
      <c r="J33" s="11" t="str">
        <f t="shared" si="21"/>
        <v xml:space="preserve"> </v>
      </c>
      <c r="K33" s="11" t="str">
        <f t="shared" si="21"/>
        <v xml:space="preserve"> </v>
      </c>
      <c r="L33" s="11" t="str">
        <f t="shared" si="21"/>
        <v xml:space="preserve"> </v>
      </c>
      <c r="M33" s="11" t="str">
        <f t="shared" si="21"/>
        <v xml:space="preserve"> </v>
      </c>
      <c r="R33" s="16"/>
      <c r="S33" s="16"/>
    </row>
    <row r="34" spans="1:19" x14ac:dyDescent="0.25">
      <c r="A34" s="2" t="str">
        <f t="shared" si="10"/>
        <v xml:space="preserve"> </v>
      </c>
      <c r="B34" s="1"/>
      <c r="C34" s="11" t="str">
        <f t="shared" ref="C34:M34" si="22">IF(ISNUMBER($B15),C15/$B15," ")</f>
        <v xml:space="preserve"> </v>
      </c>
      <c r="D34" s="11" t="str">
        <f t="shared" si="22"/>
        <v xml:space="preserve"> </v>
      </c>
      <c r="E34" s="11" t="str">
        <f t="shared" si="22"/>
        <v xml:space="preserve"> </v>
      </c>
      <c r="F34" s="11" t="str">
        <f t="shared" si="22"/>
        <v xml:space="preserve"> </v>
      </c>
      <c r="G34" s="11" t="str">
        <f t="shared" si="22"/>
        <v xml:space="preserve"> </v>
      </c>
      <c r="H34" s="11" t="str">
        <f t="shared" si="22"/>
        <v xml:space="preserve"> </v>
      </c>
      <c r="I34" s="11" t="str">
        <f t="shared" si="22"/>
        <v xml:space="preserve"> </v>
      </c>
      <c r="J34" s="11" t="str">
        <f t="shared" si="22"/>
        <v xml:space="preserve"> </v>
      </c>
      <c r="K34" s="11" t="str">
        <f t="shared" si="22"/>
        <v xml:space="preserve"> </v>
      </c>
      <c r="L34" s="11" t="str">
        <f t="shared" si="22"/>
        <v xml:space="preserve"> </v>
      </c>
      <c r="M34" s="11" t="str">
        <f t="shared" si="22"/>
        <v xml:space="preserve"> </v>
      </c>
      <c r="R34" s="16"/>
      <c r="S34" s="16"/>
    </row>
  </sheetData>
  <mergeCells count="3">
    <mergeCell ref="A19:M19"/>
    <mergeCell ref="A20:M20"/>
    <mergeCell ref="A1:O1"/>
  </mergeCells>
  <conditionalFormatting sqref="A3:A15">
    <cfRule type="expression" dxfId="24" priority="1">
      <formula>O3&gt;8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S28"/>
  <sheetViews>
    <sheetView workbookViewId="0">
      <selection activeCell="Q2" sqref="Q2"/>
    </sheetView>
  </sheetViews>
  <sheetFormatPr defaultRowHeight="15" x14ac:dyDescent="0.25"/>
  <cols>
    <col min="1" max="1" width="17.85546875" style="16" bestFit="1" customWidth="1"/>
    <col min="2" max="2" width="13.5703125" style="16" bestFit="1" customWidth="1"/>
    <col min="3" max="13" width="9.140625" style="16"/>
    <col min="14" max="14" width="17" style="16" bestFit="1" customWidth="1"/>
    <col min="15" max="15" width="15.140625" style="16" bestFit="1" customWidth="1"/>
    <col min="16" max="16" width="15.140625" style="16" customWidth="1"/>
    <col min="17" max="17" width="9.140625" style="16"/>
    <col min="18" max="19" width="9.140625" style="16" hidden="1" customWidth="1"/>
    <col min="20" max="16384" width="9.140625" style="16"/>
  </cols>
  <sheetData>
    <row r="1" spans="1:19" x14ac:dyDescent="0.25">
      <c r="A1" s="45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23" t="s">
        <v>75</v>
      </c>
    </row>
    <row r="2" spans="1:19" x14ac:dyDescent="0.25">
      <c r="A2" s="17" t="s">
        <v>30</v>
      </c>
      <c r="B2" s="17" t="s">
        <v>31</v>
      </c>
      <c r="C2" s="17" t="s">
        <v>32</v>
      </c>
      <c r="D2" s="17" t="s">
        <v>33</v>
      </c>
      <c r="E2" s="17" t="s">
        <v>34</v>
      </c>
      <c r="F2" s="17" t="s">
        <v>35</v>
      </c>
      <c r="G2" s="17" t="s">
        <v>36</v>
      </c>
      <c r="H2" s="17" t="s">
        <v>37</v>
      </c>
      <c r="I2" s="17" t="s">
        <v>38</v>
      </c>
      <c r="J2" s="17" t="s">
        <v>39</v>
      </c>
      <c r="K2" s="17" t="s">
        <v>40</v>
      </c>
      <c r="L2" s="17" t="s">
        <v>41</v>
      </c>
      <c r="M2" s="17" t="s">
        <v>42</v>
      </c>
      <c r="N2" s="17" t="s">
        <v>68</v>
      </c>
      <c r="O2" s="17" t="s">
        <v>69</v>
      </c>
      <c r="P2" s="17" t="s">
        <v>118</v>
      </c>
      <c r="R2" s="16" t="s">
        <v>119</v>
      </c>
      <c r="S2" s="16" t="s">
        <v>120</v>
      </c>
    </row>
    <row r="3" spans="1:19" x14ac:dyDescent="0.25">
      <c r="A3" s="9" t="s">
        <v>76</v>
      </c>
      <c r="B3" s="10">
        <v>10</v>
      </c>
      <c r="C3" s="10">
        <v>4</v>
      </c>
      <c r="D3" s="10">
        <v>19</v>
      </c>
      <c r="E3" s="10">
        <v>2</v>
      </c>
      <c r="F3" s="10">
        <v>21</v>
      </c>
      <c r="G3" s="10">
        <v>8</v>
      </c>
      <c r="H3" s="10">
        <v>7</v>
      </c>
      <c r="I3" s="10">
        <v>2</v>
      </c>
      <c r="J3" s="10">
        <v>6</v>
      </c>
      <c r="K3" s="10">
        <v>0</v>
      </c>
      <c r="L3" s="10">
        <v>0</v>
      </c>
      <c r="M3" s="10">
        <v>67</v>
      </c>
      <c r="N3" s="17">
        <f>VLOOKUP(A3,Games!$A$2:$D$527,3,FALSE)</f>
        <v>0</v>
      </c>
      <c r="O3" s="17">
        <f>VLOOKUP(A3,Games!$A$2:$D$527,4,FALSE)</f>
        <v>10</v>
      </c>
      <c r="P3" s="11">
        <f>(R3-S3)/B3</f>
        <v>9.3000000000000007</v>
      </c>
      <c r="R3" s="16">
        <f>SUM(M3,I3,H3,G3,F3)</f>
        <v>105</v>
      </c>
      <c r="S3" s="16">
        <f>SUM((J3*2),(K3*3),(L3*4))</f>
        <v>12</v>
      </c>
    </row>
    <row r="4" spans="1:19" x14ac:dyDescent="0.25">
      <c r="A4" s="9" t="s">
        <v>77</v>
      </c>
      <c r="B4" s="10">
        <v>10</v>
      </c>
      <c r="C4" s="10">
        <v>4</v>
      </c>
      <c r="D4" s="10">
        <v>0</v>
      </c>
      <c r="E4" s="10">
        <v>1</v>
      </c>
      <c r="F4" s="10">
        <v>25</v>
      </c>
      <c r="G4" s="10">
        <v>6</v>
      </c>
      <c r="H4" s="10">
        <v>3</v>
      </c>
      <c r="I4" s="10">
        <v>0</v>
      </c>
      <c r="J4" s="10">
        <v>9</v>
      </c>
      <c r="K4" s="10">
        <v>0</v>
      </c>
      <c r="L4" s="10">
        <v>0</v>
      </c>
      <c r="M4" s="10">
        <v>9</v>
      </c>
      <c r="N4" s="17">
        <f>VLOOKUP(A4,Games!$A$2:$D$527,3,FALSE)</f>
        <v>0</v>
      </c>
      <c r="O4" s="17">
        <f>VLOOKUP(A4,Games!$A$2:$D$527,4,FALSE)</f>
        <v>10</v>
      </c>
      <c r="P4" s="11">
        <f t="shared" ref="P4:P11" si="0">(R4-S4)/B4</f>
        <v>2.5</v>
      </c>
      <c r="R4" s="16">
        <f t="shared" ref="R4:R11" si="1">SUM(M4,I4,H4,G4,F4)</f>
        <v>43</v>
      </c>
      <c r="S4" s="16">
        <f t="shared" ref="S4:S11" si="2">SUM((J4*2),(K4*3),(L4*4))</f>
        <v>18</v>
      </c>
    </row>
    <row r="5" spans="1:19" x14ac:dyDescent="0.25">
      <c r="A5" s="9" t="s">
        <v>78</v>
      </c>
      <c r="B5" s="10">
        <v>12</v>
      </c>
      <c r="C5" s="10">
        <v>29</v>
      </c>
      <c r="D5" s="10">
        <v>14</v>
      </c>
      <c r="E5" s="10">
        <v>18</v>
      </c>
      <c r="F5" s="10">
        <v>72</v>
      </c>
      <c r="G5" s="10">
        <v>43</v>
      </c>
      <c r="H5" s="10">
        <v>17</v>
      </c>
      <c r="I5" s="10">
        <v>2</v>
      </c>
      <c r="J5" s="10">
        <v>22</v>
      </c>
      <c r="K5" s="10">
        <v>0</v>
      </c>
      <c r="L5" s="10">
        <v>0</v>
      </c>
      <c r="M5" s="10">
        <v>118</v>
      </c>
      <c r="N5" s="17">
        <f>VLOOKUP(A5,Games!$A$2:$D$527,3,FALSE)</f>
        <v>0</v>
      </c>
      <c r="O5" s="17">
        <f>VLOOKUP(A5,Games!$A$2:$D$527,4,FALSE)</f>
        <v>12</v>
      </c>
      <c r="P5" s="11">
        <f t="shared" si="0"/>
        <v>17.333333333333332</v>
      </c>
      <c r="R5" s="16">
        <f t="shared" si="1"/>
        <v>252</v>
      </c>
      <c r="S5" s="16">
        <f t="shared" si="2"/>
        <v>44</v>
      </c>
    </row>
    <row r="6" spans="1:19" x14ac:dyDescent="0.25">
      <c r="A6" s="9" t="s">
        <v>79</v>
      </c>
      <c r="B6" s="10">
        <v>7</v>
      </c>
      <c r="C6" s="10">
        <v>0</v>
      </c>
      <c r="D6" s="10">
        <v>0</v>
      </c>
      <c r="E6" s="10">
        <v>0</v>
      </c>
      <c r="F6" s="10">
        <v>7</v>
      </c>
      <c r="G6" s="10">
        <v>1</v>
      </c>
      <c r="H6" s="10">
        <v>0</v>
      </c>
      <c r="I6" s="10">
        <v>1</v>
      </c>
      <c r="J6" s="10">
        <v>2</v>
      </c>
      <c r="K6" s="10">
        <v>0</v>
      </c>
      <c r="L6" s="10">
        <v>0</v>
      </c>
      <c r="M6" s="10">
        <v>0</v>
      </c>
      <c r="N6" s="17">
        <f>VLOOKUP(A6,Games!$A$2:$D$527,3,FALSE)</f>
        <v>1</v>
      </c>
      <c r="O6" s="17">
        <f>VLOOKUP(A6,Games!$A$2:$D$527,4,FALSE)</f>
        <v>8</v>
      </c>
      <c r="P6" s="11">
        <f t="shared" si="0"/>
        <v>0.7142857142857143</v>
      </c>
      <c r="R6" s="16">
        <f t="shared" si="1"/>
        <v>9</v>
      </c>
      <c r="S6" s="16">
        <f t="shared" si="2"/>
        <v>4</v>
      </c>
    </row>
    <row r="7" spans="1:19" x14ac:dyDescent="0.25">
      <c r="A7" s="9" t="s">
        <v>151</v>
      </c>
      <c r="B7" s="10">
        <v>8</v>
      </c>
      <c r="C7" s="10">
        <v>24</v>
      </c>
      <c r="D7" s="10">
        <v>0</v>
      </c>
      <c r="E7" s="10">
        <v>6</v>
      </c>
      <c r="F7" s="10">
        <v>42</v>
      </c>
      <c r="G7" s="10">
        <v>13</v>
      </c>
      <c r="H7" s="10">
        <v>9</v>
      </c>
      <c r="I7" s="10">
        <v>3</v>
      </c>
      <c r="J7" s="10">
        <v>15</v>
      </c>
      <c r="K7" s="10">
        <v>0</v>
      </c>
      <c r="L7" s="10">
        <v>0</v>
      </c>
      <c r="M7" s="10">
        <v>54</v>
      </c>
      <c r="N7" s="17">
        <f>VLOOKUP(A7,Games!$A$2:$D$527,3,FALSE)</f>
        <v>0</v>
      </c>
      <c r="O7" s="17">
        <f>VLOOKUP(A7,Games!$A$2:$D$527,4,FALSE)</f>
        <v>8</v>
      </c>
      <c r="P7" s="11">
        <f t="shared" si="0"/>
        <v>11.375</v>
      </c>
      <c r="R7" s="16">
        <f t="shared" si="1"/>
        <v>121</v>
      </c>
      <c r="S7" s="16">
        <f t="shared" si="2"/>
        <v>30</v>
      </c>
    </row>
    <row r="8" spans="1:19" x14ac:dyDescent="0.25">
      <c r="A8" s="9" t="s">
        <v>105</v>
      </c>
      <c r="B8" s="10">
        <v>12</v>
      </c>
      <c r="C8" s="10">
        <v>20</v>
      </c>
      <c r="D8" s="10">
        <v>4</v>
      </c>
      <c r="E8" s="10">
        <v>14</v>
      </c>
      <c r="F8" s="10">
        <v>54</v>
      </c>
      <c r="G8" s="10">
        <v>15</v>
      </c>
      <c r="H8" s="10">
        <v>10</v>
      </c>
      <c r="I8" s="10">
        <v>1</v>
      </c>
      <c r="J8" s="10">
        <v>13</v>
      </c>
      <c r="K8" s="10">
        <v>0</v>
      </c>
      <c r="L8" s="10">
        <v>0</v>
      </c>
      <c r="M8" s="10">
        <v>66</v>
      </c>
      <c r="N8" s="17">
        <f>VLOOKUP(A8,Games!$A$2:$D$527,3,FALSE)</f>
        <v>0</v>
      </c>
      <c r="O8" s="17">
        <f>VLOOKUP(A8,Games!$A$2:$D$527,4,FALSE)</f>
        <v>12</v>
      </c>
      <c r="P8" s="11">
        <f t="shared" si="0"/>
        <v>10</v>
      </c>
      <c r="R8" s="16">
        <f t="shared" si="1"/>
        <v>146</v>
      </c>
      <c r="S8" s="16">
        <f t="shared" si="2"/>
        <v>26</v>
      </c>
    </row>
    <row r="9" spans="1:19" x14ac:dyDescent="0.25">
      <c r="A9" s="9" t="s">
        <v>124</v>
      </c>
      <c r="B9" s="10">
        <v>12</v>
      </c>
      <c r="C9" s="10">
        <v>4</v>
      </c>
      <c r="D9" s="10">
        <v>14</v>
      </c>
      <c r="E9" s="10">
        <v>2</v>
      </c>
      <c r="F9" s="10">
        <v>27</v>
      </c>
      <c r="G9" s="10">
        <v>6</v>
      </c>
      <c r="H9" s="10">
        <v>8</v>
      </c>
      <c r="I9" s="10">
        <v>1</v>
      </c>
      <c r="J9" s="10">
        <v>18</v>
      </c>
      <c r="K9" s="10">
        <v>0</v>
      </c>
      <c r="L9" s="10">
        <v>0</v>
      </c>
      <c r="M9" s="10">
        <v>52</v>
      </c>
      <c r="N9" s="17">
        <f>VLOOKUP(A9,Games!$A$2:$D$527,3,FALSE)</f>
        <v>0</v>
      </c>
      <c r="O9" s="17">
        <f>VLOOKUP(A9,Games!$A$2:$D$527,4,FALSE)</f>
        <v>12</v>
      </c>
      <c r="P9" s="11">
        <f t="shared" si="0"/>
        <v>4.833333333333333</v>
      </c>
      <c r="R9" s="16">
        <f t="shared" si="1"/>
        <v>94</v>
      </c>
      <c r="S9" s="16">
        <f t="shared" si="2"/>
        <v>36</v>
      </c>
    </row>
    <row r="10" spans="1:19" x14ac:dyDescent="0.25">
      <c r="A10" s="9" t="s">
        <v>115</v>
      </c>
      <c r="B10" s="10">
        <v>12</v>
      </c>
      <c r="C10" s="10">
        <v>36</v>
      </c>
      <c r="D10" s="10">
        <v>0</v>
      </c>
      <c r="E10" s="10">
        <v>9</v>
      </c>
      <c r="F10" s="10">
        <v>81</v>
      </c>
      <c r="G10" s="10">
        <v>9</v>
      </c>
      <c r="H10" s="10">
        <v>12</v>
      </c>
      <c r="I10" s="10">
        <v>9</v>
      </c>
      <c r="J10" s="10">
        <v>12</v>
      </c>
      <c r="K10" s="10">
        <v>0</v>
      </c>
      <c r="L10" s="10">
        <v>0</v>
      </c>
      <c r="M10" s="10">
        <v>81</v>
      </c>
      <c r="N10" s="17">
        <f>VLOOKUP(A10,Games!$A$2:$D$527,3,FALSE)</f>
        <v>0</v>
      </c>
      <c r="O10" s="17">
        <f>VLOOKUP(A10,Games!$A$2:$D$527,4,FALSE)</f>
        <v>12</v>
      </c>
      <c r="P10" s="11">
        <f t="shared" si="0"/>
        <v>14</v>
      </c>
      <c r="R10" s="16">
        <f t="shared" si="1"/>
        <v>192</v>
      </c>
      <c r="S10" s="16">
        <f t="shared" si="2"/>
        <v>24</v>
      </c>
    </row>
    <row r="11" spans="1:19" x14ac:dyDescent="0.25">
      <c r="A11" s="9" t="s">
        <v>125</v>
      </c>
      <c r="B11" s="10">
        <v>2</v>
      </c>
      <c r="C11" s="10">
        <v>4</v>
      </c>
      <c r="D11" s="10">
        <v>0</v>
      </c>
      <c r="E11" s="10">
        <v>1</v>
      </c>
      <c r="F11" s="10">
        <v>4</v>
      </c>
      <c r="G11" s="10">
        <v>2</v>
      </c>
      <c r="H11" s="10">
        <v>1</v>
      </c>
      <c r="I11" s="10">
        <v>0</v>
      </c>
      <c r="J11" s="10">
        <v>4</v>
      </c>
      <c r="K11" s="10">
        <v>0</v>
      </c>
      <c r="L11" s="10">
        <v>0</v>
      </c>
      <c r="M11" s="10">
        <v>9</v>
      </c>
      <c r="N11" s="17">
        <f>VLOOKUP(A11,Games!$A$2:$D$527,3,FALSE)</f>
        <v>0</v>
      </c>
      <c r="O11" s="17">
        <f>VLOOKUP(A11,Games!$A$2:$D$527,4,FALSE)</f>
        <v>2</v>
      </c>
      <c r="P11" s="11">
        <f t="shared" si="0"/>
        <v>4</v>
      </c>
      <c r="R11" s="16">
        <f t="shared" si="1"/>
        <v>16</v>
      </c>
      <c r="S11" s="16">
        <f t="shared" si="2"/>
        <v>8</v>
      </c>
    </row>
    <row r="12" spans="1:19" x14ac:dyDescent="0.25">
      <c r="A12" s="9" t="s">
        <v>126</v>
      </c>
      <c r="B12" s="17">
        <v>10</v>
      </c>
      <c r="C12" s="17">
        <v>3</v>
      </c>
      <c r="D12" s="17">
        <v>8</v>
      </c>
      <c r="E12" s="17">
        <v>1</v>
      </c>
      <c r="F12" s="17">
        <v>16</v>
      </c>
      <c r="G12" s="17">
        <v>8</v>
      </c>
      <c r="H12" s="17">
        <v>11</v>
      </c>
      <c r="I12" s="17">
        <v>0</v>
      </c>
      <c r="J12" s="17">
        <v>4</v>
      </c>
      <c r="K12" s="17">
        <v>0</v>
      </c>
      <c r="L12" s="17">
        <v>0</v>
      </c>
      <c r="M12" s="17">
        <v>31</v>
      </c>
      <c r="N12" s="17">
        <f>VLOOKUP(A12,Games!$A$2:$D$527,3,FALSE)</f>
        <v>0</v>
      </c>
      <c r="O12" s="17">
        <f>VLOOKUP(A12,Games!$A$2:$D$527,4,FALSE)</f>
        <v>10</v>
      </c>
      <c r="P12" s="11">
        <f t="shared" ref="P12:P13" si="3">(R12-S12)/B12</f>
        <v>5.8</v>
      </c>
      <c r="R12" s="16">
        <f t="shared" ref="R12:R13" si="4">SUM(M12,I12,H12,G12,F12)</f>
        <v>66</v>
      </c>
      <c r="S12" s="16">
        <f t="shared" ref="S12:S13" si="5">SUM((J12*2),(K12*3),(L12*4))</f>
        <v>8</v>
      </c>
    </row>
    <row r="13" spans="1:19" x14ac:dyDescent="0.25">
      <c r="A13" s="9" t="s">
        <v>152</v>
      </c>
      <c r="B13" s="17">
        <v>1</v>
      </c>
      <c r="C13" s="17">
        <v>0</v>
      </c>
      <c r="D13" s="17">
        <v>0</v>
      </c>
      <c r="E13" s="17">
        <v>0</v>
      </c>
      <c r="F13" s="17">
        <v>1</v>
      </c>
      <c r="G13" s="17">
        <v>0</v>
      </c>
      <c r="H13" s="17">
        <v>0</v>
      </c>
      <c r="I13" s="17">
        <v>0</v>
      </c>
      <c r="J13" s="17">
        <v>1</v>
      </c>
      <c r="K13" s="17">
        <v>0</v>
      </c>
      <c r="L13" s="17">
        <v>0</v>
      </c>
      <c r="M13" s="17">
        <v>0</v>
      </c>
      <c r="N13" s="17">
        <f>VLOOKUP(A13,Games!$A$2:$D$527,3,FALSE)</f>
        <v>0</v>
      </c>
      <c r="O13" s="17">
        <f>VLOOKUP(A13,Games!$A$2:$D$527,4,FALSE)</f>
        <v>1</v>
      </c>
      <c r="P13" s="11">
        <f t="shared" si="3"/>
        <v>-1</v>
      </c>
      <c r="R13" s="16">
        <f t="shared" si="4"/>
        <v>1</v>
      </c>
      <c r="S13" s="16">
        <f t="shared" si="5"/>
        <v>2</v>
      </c>
    </row>
    <row r="14" spans="1:19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9" x14ac:dyDescent="0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9" x14ac:dyDescent="0.25">
      <c r="A16" s="39" t="s">
        <v>43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x14ac:dyDescent="0.25">
      <c r="A17" s="43" t="s">
        <v>75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x14ac:dyDescent="0.25">
      <c r="A18" s="17" t="s">
        <v>30</v>
      </c>
      <c r="B18" s="17" t="s">
        <v>31</v>
      </c>
      <c r="C18" s="17" t="s">
        <v>32</v>
      </c>
      <c r="D18" s="17" t="s">
        <v>33</v>
      </c>
      <c r="E18" s="17" t="s">
        <v>34</v>
      </c>
      <c r="F18" s="17" t="s">
        <v>35</v>
      </c>
      <c r="G18" s="17" t="s">
        <v>36</v>
      </c>
      <c r="H18" s="17" t="s">
        <v>37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</row>
    <row r="19" spans="1:13" x14ac:dyDescent="0.25">
      <c r="A19" s="9" t="str">
        <f t="shared" ref="A19:A27" si="6">IF(A3=""," ",A3)</f>
        <v>Aaron Lankester</v>
      </c>
      <c r="B19" s="10"/>
      <c r="C19" s="11">
        <f t="shared" ref="C19:M19" si="7">IF(ISNUMBER($B3),C3/$B3," ")</f>
        <v>0.4</v>
      </c>
      <c r="D19" s="11">
        <f t="shared" si="7"/>
        <v>1.9</v>
      </c>
      <c r="E19" s="11">
        <f t="shared" si="7"/>
        <v>0.2</v>
      </c>
      <c r="F19" s="11">
        <f t="shared" si="7"/>
        <v>2.1</v>
      </c>
      <c r="G19" s="11">
        <f t="shared" si="7"/>
        <v>0.8</v>
      </c>
      <c r="H19" s="11">
        <f t="shared" si="7"/>
        <v>0.7</v>
      </c>
      <c r="I19" s="11">
        <f t="shared" si="7"/>
        <v>0.2</v>
      </c>
      <c r="J19" s="11">
        <f t="shared" si="7"/>
        <v>0.6</v>
      </c>
      <c r="K19" s="11">
        <f t="shared" si="7"/>
        <v>0</v>
      </c>
      <c r="L19" s="11">
        <f t="shared" si="7"/>
        <v>0</v>
      </c>
      <c r="M19" s="11">
        <f t="shared" si="7"/>
        <v>6.7</v>
      </c>
    </row>
    <row r="20" spans="1:13" x14ac:dyDescent="0.25">
      <c r="A20" s="9" t="str">
        <f t="shared" si="6"/>
        <v>Ryan Williams</v>
      </c>
      <c r="B20" s="10"/>
      <c r="C20" s="11">
        <f t="shared" ref="C20:M20" si="8">IF(ISNUMBER($B4),C4/$B4," ")</f>
        <v>0.4</v>
      </c>
      <c r="D20" s="11">
        <f t="shared" si="8"/>
        <v>0</v>
      </c>
      <c r="E20" s="11">
        <f t="shared" si="8"/>
        <v>0.1</v>
      </c>
      <c r="F20" s="11">
        <f t="shared" si="8"/>
        <v>2.5</v>
      </c>
      <c r="G20" s="11">
        <f t="shared" si="8"/>
        <v>0.6</v>
      </c>
      <c r="H20" s="11">
        <f t="shared" si="8"/>
        <v>0.3</v>
      </c>
      <c r="I20" s="11">
        <f t="shared" si="8"/>
        <v>0</v>
      </c>
      <c r="J20" s="11">
        <f t="shared" si="8"/>
        <v>0.9</v>
      </c>
      <c r="K20" s="11">
        <f t="shared" si="8"/>
        <v>0</v>
      </c>
      <c r="L20" s="11">
        <f t="shared" si="8"/>
        <v>0</v>
      </c>
      <c r="M20" s="11">
        <f t="shared" si="8"/>
        <v>0.9</v>
      </c>
    </row>
    <row r="21" spans="1:13" x14ac:dyDescent="0.25">
      <c r="A21" s="9" t="str">
        <f t="shared" si="6"/>
        <v>Zac Brill-Luck</v>
      </c>
      <c r="B21" s="10"/>
      <c r="C21" s="11">
        <f t="shared" ref="C21:M21" si="9">IF(ISNUMBER($B5),C5/$B5," ")</f>
        <v>2.4166666666666665</v>
      </c>
      <c r="D21" s="11">
        <f t="shared" si="9"/>
        <v>1.1666666666666667</v>
      </c>
      <c r="E21" s="11">
        <f t="shared" si="9"/>
        <v>1.5</v>
      </c>
      <c r="F21" s="11">
        <f t="shared" si="9"/>
        <v>6</v>
      </c>
      <c r="G21" s="11">
        <f t="shared" si="9"/>
        <v>3.5833333333333335</v>
      </c>
      <c r="H21" s="11">
        <f t="shared" si="9"/>
        <v>1.4166666666666667</v>
      </c>
      <c r="I21" s="11">
        <f t="shared" si="9"/>
        <v>0.16666666666666666</v>
      </c>
      <c r="J21" s="11">
        <f t="shared" si="9"/>
        <v>1.8333333333333333</v>
      </c>
      <c r="K21" s="11">
        <f t="shared" si="9"/>
        <v>0</v>
      </c>
      <c r="L21" s="11">
        <f t="shared" si="9"/>
        <v>0</v>
      </c>
      <c r="M21" s="11">
        <f t="shared" si="9"/>
        <v>9.8333333333333339</v>
      </c>
    </row>
    <row r="22" spans="1:13" x14ac:dyDescent="0.25">
      <c r="A22" s="9" t="str">
        <f t="shared" si="6"/>
        <v>David Denning</v>
      </c>
      <c r="B22" s="10"/>
      <c r="C22" s="11">
        <f t="shared" ref="C22:M22" si="10">IF(ISNUMBER($B6),C6/$B6," ")</f>
        <v>0</v>
      </c>
      <c r="D22" s="11">
        <f t="shared" si="10"/>
        <v>0</v>
      </c>
      <c r="E22" s="11">
        <f t="shared" si="10"/>
        <v>0</v>
      </c>
      <c r="F22" s="11">
        <f t="shared" si="10"/>
        <v>1</v>
      </c>
      <c r="G22" s="11">
        <f t="shared" si="10"/>
        <v>0.14285714285714285</v>
      </c>
      <c r="H22" s="11">
        <f t="shared" si="10"/>
        <v>0</v>
      </c>
      <c r="I22" s="11">
        <f t="shared" si="10"/>
        <v>0.14285714285714285</v>
      </c>
      <c r="J22" s="11">
        <f t="shared" si="10"/>
        <v>0.2857142857142857</v>
      </c>
      <c r="K22" s="11">
        <f t="shared" si="10"/>
        <v>0</v>
      </c>
      <c r="L22" s="11">
        <f t="shared" si="10"/>
        <v>0</v>
      </c>
      <c r="M22" s="11">
        <f t="shared" si="10"/>
        <v>0</v>
      </c>
    </row>
    <row r="23" spans="1:13" x14ac:dyDescent="0.25">
      <c r="A23" s="9" t="str">
        <f t="shared" si="6"/>
        <v>James Stevens</v>
      </c>
      <c r="B23" s="10"/>
      <c r="C23" s="11">
        <f t="shared" ref="C23:M23" si="11">IF(ISNUMBER($B7),C7/$B7," ")</f>
        <v>3</v>
      </c>
      <c r="D23" s="11">
        <f t="shared" si="11"/>
        <v>0</v>
      </c>
      <c r="E23" s="11">
        <f t="shared" si="11"/>
        <v>0.75</v>
      </c>
      <c r="F23" s="11">
        <f t="shared" si="11"/>
        <v>5.25</v>
      </c>
      <c r="G23" s="11">
        <f t="shared" si="11"/>
        <v>1.625</v>
      </c>
      <c r="H23" s="11">
        <f t="shared" si="11"/>
        <v>1.125</v>
      </c>
      <c r="I23" s="11">
        <f t="shared" si="11"/>
        <v>0.375</v>
      </c>
      <c r="J23" s="11">
        <f t="shared" si="11"/>
        <v>1.875</v>
      </c>
      <c r="K23" s="11">
        <f t="shared" si="11"/>
        <v>0</v>
      </c>
      <c r="L23" s="11">
        <f t="shared" si="11"/>
        <v>0</v>
      </c>
      <c r="M23" s="11">
        <f t="shared" si="11"/>
        <v>6.75</v>
      </c>
    </row>
    <row r="24" spans="1:13" x14ac:dyDescent="0.25">
      <c r="A24" s="9" t="str">
        <f t="shared" si="6"/>
        <v>Aiden McLean</v>
      </c>
      <c r="B24" s="10"/>
      <c r="C24" s="11">
        <f t="shared" ref="C24:M24" si="12">IF(ISNUMBER($B8),C8/$B8," ")</f>
        <v>1.6666666666666667</v>
      </c>
      <c r="D24" s="11">
        <f t="shared" si="12"/>
        <v>0.33333333333333331</v>
      </c>
      <c r="E24" s="11">
        <f t="shared" si="12"/>
        <v>1.1666666666666667</v>
      </c>
      <c r="F24" s="11">
        <f t="shared" si="12"/>
        <v>4.5</v>
      </c>
      <c r="G24" s="11">
        <f t="shared" si="12"/>
        <v>1.25</v>
      </c>
      <c r="H24" s="11">
        <f t="shared" si="12"/>
        <v>0.83333333333333337</v>
      </c>
      <c r="I24" s="11">
        <f t="shared" si="12"/>
        <v>8.3333333333333329E-2</v>
      </c>
      <c r="J24" s="11">
        <f t="shared" si="12"/>
        <v>1.0833333333333333</v>
      </c>
      <c r="K24" s="11">
        <f t="shared" si="12"/>
        <v>0</v>
      </c>
      <c r="L24" s="11">
        <f t="shared" si="12"/>
        <v>0</v>
      </c>
      <c r="M24" s="11">
        <f t="shared" si="12"/>
        <v>5.5</v>
      </c>
    </row>
    <row r="25" spans="1:13" x14ac:dyDescent="0.25">
      <c r="A25" s="9" t="str">
        <f t="shared" si="6"/>
        <v>Jake Whatman</v>
      </c>
      <c r="B25" s="10"/>
      <c r="C25" s="11">
        <f t="shared" ref="C25:M25" si="13">IF(ISNUMBER($B9),C9/$B9," ")</f>
        <v>0.33333333333333331</v>
      </c>
      <c r="D25" s="11">
        <f t="shared" si="13"/>
        <v>1.1666666666666667</v>
      </c>
      <c r="E25" s="11">
        <f t="shared" si="13"/>
        <v>0.16666666666666666</v>
      </c>
      <c r="F25" s="11">
        <f t="shared" si="13"/>
        <v>2.25</v>
      </c>
      <c r="G25" s="11">
        <f t="shared" si="13"/>
        <v>0.5</v>
      </c>
      <c r="H25" s="11">
        <f t="shared" si="13"/>
        <v>0.66666666666666663</v>
      </c>
      <c r="I25" s="11">
        <f t="shared" si="13"/>
        <v>8.3333333333333329E-2</v>
      </c>
      <c r="J25" s="11">
        <f t="shared" si="13"/>
        <v>1.5</v>
      </c>
      <c r="K25" s="11">
        <f t="shared" si="13"/>
        <v>0</v>
      </c>
      <c r="L25" s="11">
        <f t="shared" si="13"/>
        <v>0</v>
      </c>
      <c r="M25" s="11">
        <f t="shared" si="13"/>
        <v>4.333333333333333</v>
      </c>
    </row>
    <row r="26" spans="1:13" x14ac:dyDescent="0.25">
      <c r="A26" s="9" t="str">
        <f t="shared" si="6"/>
        <v>Jack Milton</v>
      </c>
      <c r="B26" s="10"/>
      <c r="C26" s="11">
        <f t="shared" ref="C26:M26" si="14">IF(ISNUMBER($B10),C10/$B10," ")</f>
        <v>3</v>
      </c>
      <c r="D26" s="11">
        <f t="shared" si="14"/>
        <v>0</v>
      </c>
      <c r="E26" s="11">
        <f t="shared" si="14"/>
        <v>0.75</v>
      </c>
      <c r="F26" s="11">
        <f t="shared" si="14"/>
        <v>6.75</v>
      </c>
      <c r="G26" s="11">
        <f t="shared" si="14"/>
        <v>0.75</v>
      </c>
      <c r="H26" s="11">
        <f t="shared" si="14"/>
        <v>1</v>
      </c>
      <c r="I26" s="11">
        <f t="shared" si="14"/>
        <v>0.75</v>
      </c>
      <c r="J26" s="11">
        <f t="shared" si="14"/>
        <v>1</v>
      </c>
      <c r="K26" s="11">
        <f t="shared" si="14"/>
        <v>0</v>
      </c>
      <c r="L26" s="11">
        <f t="shared" si="14"/>
        <v>0</v>
      </c>
      <c r="M26" s="11">
        <f t="shared" si="14"/>
        <v>6.75</v>
      </c>
    </row>
    <row r="27" spans="1:13" x14ac:dyDescent="0.25">
      <c r="A27" s="9" t="str">
        <f t="shared" si="6"/>
        <v>Ben Sainbury</v>
      </c>
      <c r="B27" s="10"/>
      <c r="C27" s="11">
        <f t="shared" ref="C27:M27" si="15">IF(ISNUMBER($B11),C11/$B11," ")</f>
        <v>2</v>
      </c>
      <c r="D27" s="11">
        <f t="shared" si="15"/>
        <v>0</v>
      </c>
      <c r="E27" s="11">
        <f t="shared" si="15"/>
        <v>0.5</v>
      </c>
      <c r="F27" s="11">
        <f t="shared" si="15"/>
        <v>2</v>
      </c>
      <c r="G27" s="11">
        <f t="shared" si="15"/>
        <v>1</v>
      </c>
      <c r="H27" s="11">
        <f t="shared" si="15"/>
        <v>0.5</v>
      </c>
      <c r="I27" s="11">
        <f t="shared" si="15"/>
        <v>0</v>
      </c>
      <c r="J27" s="11">
        <f t="shared" si="15"/>
        <v>2</v>
      </c>
      <c r="K27" s="11">
        <f t="shared" si="15"/>
        <v>0</v>
      </c>
      <c r="L27" s="11">
        <f t="shared" si="15"/>
        <v>0</v>
      </c>
      <c r="M27" s="11">
        <f t="shared" si="15"/>
        <v>4.5</v>
      </c>
    </row>
    <row r="28" spans="1:13" x14ac:dyDescent="0.25">
      <c r="A28" s="9" t="str">
        <f t="shared" ref="A28" si="16">IF(A12=""," ",A12)</f>
        <v>Josh Ramesh</v>
      </c>
      <c r="B28" s="17"/>
      <c r="C28" s="11">
        <f t="shared" ref="C28:M28" si="17">IF(ISNUMBER($B12),C12/$B12," ")</f>
        <v>0.3</v>
      </c>
      <c r="D28" s="11">
        <f t="shared" si="17"/>
        <v>0.8</v>
      </c>
      <c r="E28" s="11">
        <f t="shared" si="17"/>
        <v>0.1</v>
      </c>
      <c r="F28" s="11">
        <f t="shared" si="17"/>
        <v>1.6</v>
      </c>
      <c r="G28" s="11">
        <f t="shared" si="17"/>
        <v>0.8</v>
      </c>
      <c r="H28" s="11">
        <f t="shared" si="17"/>
        <v>1.1000000000000001</v>
      </c>
      <c r="I28" s="11">
        <f t="shared" si="17"/>
        <v>0</v>
      </c>
      <c r="J28" s="11">
        <f t="shared" si="17"/>
        <v>0.4</v>
      </c>
      <c r="K28" s="11">
        <f t="shared" si="17"/>
        <v>0</v>
      </c>
      <c r="L28" s="11">
        <f t="shared" si="17"/>
        <v>0</v>
      </c>
      <c r="M28" s="11">
        <f t="shared" si="17"/>
        <v>3.1</v>
      </c>
    </row>
  </sheetData>
  <mergeCells count="3">
    <mergeCell ref="A16:M16"/>
    <mergeCell ref="A17:M17"/>
    <mergeCell ref="A1:P1"/>
  </mergeCells>
  <conditionalFormatting sqref="A3:A11">
    <cfRule type="expression" dxfId="23" priority="3">
      <formula>O3&gt;8</formula>
    </cfRule>
  </conditionalFormatting>
  <conditionalFormatting sqref="A12 A14:A15">
    <cfRule type="expression" dxfId="22" priority="2">
      <formula>O12&gt;12</formula>
    </cfRule>
  </conditionalFormatting>
  <conditionalFormatting sqref="A13">
    <cfRule type="expression" dxfId="21" priority="1">
      <formula>O13&gt;12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</sheetPr>
  <dimension ref="A1:T29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19" width="0" style="5" hidden="1" customWidth="1"/>
    <col min="20" max="16384" width="9.140625" style="5"/>
  </cols>
  <sheetData>
    <row r="1" spans="1:20" x14ac:dyDescent="0.25">
      <c r="A1" s="47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28"/>
      <c r="Q1" s="23" t="s">
        <v>6</v>
      </c>
    </row>
    <row r="2" spans="1:20" x14ac:dyDescent="0.25">
      <c r="A2" s="8" t="s">
        <v>30</v>
      </c>
      <c r="B2" s="8" t="s">
        <v>31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39</v>
      </c>
      <c r="K2" s="8" t="s">
        <v>40</v>
      </c>
      <c r="L2" s="8" t="s">
        <v>41</v>
      </c>
      <c r="M2" s="8" t="s">
        <v>42</v>
      </c>
      <c r="N2" s="17" t="s">
        <v>68</v>
      </c>
      <c r="O2" s="17" t="s">
        <v>69</v>
      </c>
      <c r="P2" s="17" t="s">
        <v>118</v>
      </c>
      <c r="Q2" s="16"/>
      <c r="R2" s="16" t="s">
        <v>119</v>
      </c>
      <c r="S2" s="16" t="s">
        <v>120</v>
      </c>
    </row>
    <row r="3" spans="1:20" x14ac:dyDescent="0.25">
      <c r="A3" s="9" t="s">
        <v>153</v>
      </c>
      <c r="B3" s="10">
        <v>6</v>
      </c>
      <c r="C3" s="10">
        <v>21</v>
      </c>
      <c r="D3" s="10">
        <v>10</v>
      </c>
      <c r="E3" s="10">
        <v>12</v>
      </c>
      <c r="F3" s="10">
        <v>15</v>
      </c>
      <c r="G3" s="10">
        <v>7</v>
      </c>
      <c r="H3" s="10">
        <v>10</v>
      </c>
      <c r="I3" s="10">
        <v>0</v>
      </c>
      <c r="J3" s="10">
        <v>5</v>
      </c>
      <c r="K3" s="10">
        <v>0</v>
      </c>
      <c r="L3" s="10">
        <v>1</v>
      </c>
      <c r="M3" s="10">
        <v>84</v>
      </c>
      <c r="N3" s="17">
        <f>VLOOKUP(A3,Games!$A$2:$D$527,3,FALSE)</f>
        <v>0</v>
      </c>
      <c r="O3" s="17">
        <f>VLOOKUP(A3,Games!$A$2:$D$527,4,FALSE)</f>
        <v>6</v>
      </c>
      <c r="P3" s="11">
        <f>(R3-S3)/B3</f>
        <v>17</v>
      </c>
      <c r="Q3" s="16"/>
      <c r="R3" s="16">
        <f>SUM(M3,I3,H3,G3,F3)</f>
        <v>116</v>
      </c>
      <c r="S3" s="16">
        <f>SUM((J3*2),(K3*3),(L3*4))</f>
        <v>14</v>
      </c>
    </row>
    <row r="4" spans="1:20" x14ac:dyDescent="0.25">
      <c r="A4" s="9" t="s">
        <v>7</v>
      </c>
      <c r="B4" s="10">
        <v>11</v>
      </c>
      <c r="C4" s="10">
        <v>12</v>
      </c>
      <c r="D4" s="10">
        <v>2</v>
      </c>
      <c r="E4" s="10">
        <v>1</v>
      </c>
      <c r="F4" s="10">
        <v>31</v>
      </c>
      <c r="G4" s="10">
        <v>6</v>
      </c>
      <c r="H4" s="10">
        <v>5</v>
      </c>
      <c r="I4" s="10">
        <v>0</v>
      </c>
      <c r="J4" s="10">
        <v>11</v>
      </c>
      <c r="K4" s="10">
        <v>0</v>
      </c>
      <c r="L4" s="10">
        <v>1</v>
      </c>
      <c r="M4" s="10">
        <v>31</v>
      </c>
      <c r="N4" s="17">
        <f>VLOOKUP(A4,Games!$A$2:$D$527,3,FALSE)</f>
        <v>0</v>
      </c>
      <c r="O4" s="17">
        <f>VLOOKUP(A4,Games!$A$2:$D$527,4,FALSE)</f>
        <v>11</v>
      </c>
      <c r="P4" s="11">
        <f t="shared" ref="P4:P11" si="0">(R4-S4)/B4</f>
        <v>4.2727272727272725</v>
      </c>
      <c r="Q4" s="16"/>
      <c r="R4" s="16">
        <f t="shared" ref="R4:R11" si="1">SUM(M4,I4,H4,G4,F4)</f>
        <v>73</v>
      </c>
      <c r="S4" s="16">
        <f t="shared" ref="S4:S11" si="2">SUM((J4*2),(K4*3),(L4*4))</f>
        <v>26</v>
      </c>
    </row>
    <row r="5" spans="1:20" x14ac:dyDescent="0.25">
      <c r="A5" s="9" t="s">
        <v>127</v>
      </c>
      <c r="B5" s="10">
        <v>9</v>
      </c>
      <c r="C5" s="10">
        <v>8</v>
      </c>
      <c r="D5" s="10">
        <v>0</v>
      </c>
      <c r="E5" s="10">
        <v>2</v>
      </c>
      <c r="F5" s="10">
        <v>34</v>
      </c>
      <c r="G5" s="10">
        <v>12</v>
      </c>
      <c r="H5" s="10">
        <v>16</v>
      </c>
      <c r="I5" s="10">
        <v>1</v>
      </c>
      <c r="J5" s="10">
        <v>14</v>
      </c>
      <c r="K5" s="10">
        <v>0</v>
      </c>
      <c r="L5" s="10">
        <v>0</v>
      </c>
      <c r="M5" s="10">
        <v>18</v>
      </c>
      <c r="N5" s="17">
        <f>VLOOKUP(A5,Games!$A$2:$D$527,3,FALSE)</f>
        <v>0</v>
      </c>
      <c r="O5" s="17">
        <f>VLOOKUP(A5,Games!$A$2:$D$527,4,FALSE)</f>
        <v>9</v>
      </c>
      <c r="P5" s="11">
        <f t="shared" si="0"/>
        <v>5.8888888888888893</v>
      </c>
      <c r="Q5" s="16"/>
      <c r="R5" s="16">
        <f t="shared" si="1"/>
        <v>81</v>
      </c>
      <c r="S5" s="16">
        <f t="shared" si="2"/>
        <v>28</v>
      </c>
    </row>
    <row r="6" spans="1:20" x14ac:dyDescent="0.25">
      <c r="A6" s="9" t="s">
        <v>174</v>
      </c>
      <c r="B6" s="10">
        <v>3</v>
      </c>
      <c r="C6" s="10">
        <v>1</v>
      </c>
      <c r="D6" s="10">
        <v>1</v>
      </c>
      <c r="E6" s="10">
        <v>0</v>
      </c>
      <c r="F6" s="10">
        <v>10</v>
      </c>
      <c r="G6" s="10">
        <v>2</v>
      </c>
      <c r="H6" s="10">
        <v>1</v>
      </c>
      <c r="I6" s="10">
        <v>0</v>
      </c>
      <c r="J6" s="10">
        <v>4</v>
      </c>
      <c r="K6" s="10">
        <v>0</v>
      </c>
      <c r="L6" s="10">
        <v>0</v>
      </c>
      <c r="M6" s="10">
        <v>5</v>
      </c>
      <c r="N6" s="17">
        <f>VLOOKUP(A6,Games!$A$2:$D$527,3,FALSE)</f>
        <v>0</v>
      </c>
      <c r="O6" s="17">
        <f>VLOOKUP(A6,Games!$A$2:$D$527,4,FALSE)</f>
        <v>1</v>
      </c>
      <c r="P6" s="11">
        <f t="shared" si="0"/>
        <v>3.3333333333333335</v>
      </c>
      <c r="Q6" s="16"/>
      <c r="R6" s="16">
        <f t="shared" si="1"/>
        <v>18</v>
      </c>
      <c r="S6" s="16">
        <f t="shared" si="2"/>
        <v>8</v>
      </c>
    </row>
    <row r="7" spans="1:20" x14ac:dyDescent="0.25">
      <c r="A7" s="9" t="s">
        <v>8</v>
      </c>
      <c r="B7" s="10">
        <v>11</v>
      </c>
      <c r="C7" s="10">
        <v>7</v>
      </c>
      <c r="D7" s="10">
        <v>20</v>
      </c>
      <c r="E7" s="10">
        <v>2</v>
      </c>
      <c r="F7" s="10">
        <v>58</v>
      </c>
      <c r="G7" s="10">
        <v>8</v>
      </c>
      <c r="H7" s="10">
        <v>4</v>
      </c>
      <c r="I7" s="10">
        <v>0</v>
      </c>
      <c r="J7" s="10">
        <v>4</v>
      </c>
      <c r="K7" s="10">
        <v>0</v>
      </c>
      <c r="L7" s="10">
        <v>0</v>
      </c>
      <c r="M7" s="10">
        <v>76</v>
      </c>
      <c r="N7" s="17">
        <f>VLOOKUP(A7,Games!$A$2:$D$527,3,FALSE)</f>
        <v>0</v>
      </c>
      <c r="O7" s="17">
        <f>VLOOKUP(A7,Games!$A$2:$D$527,4,FALSE)</f>
        <v>11</v>
      </c>
      <c r="P7" s="11">
        <f t="shared" si="0"/>
        <v>12.545454545454545</v>
      </c>
      <c r="Q7" s="16"/>
      <c r="R7" s="16">
        <f t="shared" si="1"/>
        <v>146</v>
      </c>
      <c r="S7" s="16">
        <f t="shared" si="2"/>
        <v>8</v>
      </c>
    </row>
    <row r="8" spans="1:20" x14ac:dyDescent="0.25">
      <c r="A8" s="9" t="s">
        <v>9</v>
      </c>
      <c r="B8" s="10">
        <v>4</v>
      </c>
      <c r="C8" s="10">
        <v>13</v>
      </c>
      <c r="D8" s="10">
        <v>2</v>
      </c>
      <c r="E8" s="10">
        <v>3</v>
      </c>
      <c r="F8" s="10">
        <v>21</v>
      </c>
      <c r="G8" s="10">
        <v>4</v>
      </c>
      <c r="H8" s="10">
        <v>7</v>
      </c>
      <c r="I8" s="10">
        <v>1</v>
      </c>
      <c r="J8" s="10">
        <v>8</v>
      </c>
      <c r="K8" s="10">
        <v>0</v>
      </c>
      <c r="L8" s="10">
        <v>0</v>
      </c>
      <c r="M8" s="10">
        <v>35</v>
      </c>
      <c r="N8" s="17">
        <f>VLOOKUP(A8,Games!$A$2:$D$527,3,FALSE)</f>
        <v>0</v>
      </c>
      <c r="O8" s="17">
        <f>VLOOKUP(A8,Games!$A$2:$D$527,4,FALSE)</f>
        <v>4</v>
      </c>
      <c r="P8" s="11">
        <f t="shared" si="0"/>
        <v>13</v>
      </c>
      <c r="Q8" s="16"/>
      <c r="R8" s="16">
        <f t="shared" si="1"/>
        <v>68</v>
      </c>
      <c r="S8" s="16">
        <f t="shared" si="2"/>
        <v>16</v>
      </c>
    </row>
    <row r="9" spans="1:20" x14ac:dyDescent="0.25">
      <c r="A9" s="9" t="s">
        <v>71</v>
      </c>
      <c r="B9" s="10">
        <v>9</v>
      </c>
      <c r="C9" s="10">
        <v>11</v>
      </c>
      <c r="D9" s="10">
        <v>0</v>
      </c>
      <c r="E9" s="10">
        <v>0</v>
      </c>
      <c r="F9" s="10">
        <v>13</v>
      </c>
      <c r="G9" s="10">
        <v>4</v>
      </c>
      <c r="H9" s="10">
        <v>0</v>
      </c>
      <c r="I9" s="10">
        <v>0</v>
      </c>
      <c r="J9" s="10">
        <v>9</v>
      </c>
      <c r="K9" s="10">
        <v>0</v>
      </c>
      <c r="L9" s="10">
        <v>0</v>
      </c>
      <c r="M9" s="10">
        <v>22</v>
      </c>
      <c r="N9" s="17">
        <f>VLOOKUP(A9,Games!$A$2:$D$527,3,FALSE)</f>
        <v>0</v>
      </c>
      <c r="O9" s="17">
        <f>VLOOKUP(A9,Games!$A$2:$D$527,4,FALSE)</f>
        <v>9</v>
      </c>
      <c r="P9" s="11">
        <f t="shared" si="0"/>
        <v>2.3333333333333335</v>
      </c>
      <c r="Q9" s="16"/>
      <c r="R9" s="16">
        <f t="shared" si="1"/>
        <v>39</v>
      </c>
      <c r="S9" s="16">
        <f t="shared" si="2"/>
        <v>18</v>
      </c>
    </row>
    <row r="10" spans="1:20" x14ac:dyDescent="0.25">
      <c r="A10" s="9" t="s">
        <v>116</v>
      </c>
      <c r="B10" s="10">
        <v>4</v>
      </c>
      <c r="C10" s="10">
        <v>5</v>
      </c>
      <c r="D10" s="10">
        <v>1</v>
      </c>
      <c r="E10" s="10">
        <v>5</v>
      </c>
      <c r="F10" s="10">
        <v>14</v>
      </c>
      <c r="G10" s="10">
        <v>2</v>
      </c>
      <c r="H10" s="10">
        <v>0</v>
      </c>
      <c r="I10" s="10">
        <v>0</v>
      </c>
      <c r="J10" s="10">
        <v>9</v>
      </c>
      <c r="K10" s="10">
        <v>0</v>
      </c>
      <c r="L10" s="10">
        <v>0</v>
      </c>
      <c r="M10" s="10">
        <v>18</v>
      </c>
      <c r="N10" s="17">
        <f>VLOOKUP(A10,Games!$A$2:$D$527,3,FALSE)</f>
        <v>0</v>
      </c>
      <c r="O10" s="17">
        <f>VLOOKUP(A10,Games!$A$2:$D$527,4,FALSE)</f>
        <v>4</v>
      </c>
      <c r="P10" s="11">
        <f t="shared" si="0"/>
        <v>4</v>
      </c>
      <c r="Q10" s="16"/>
      <c r="R10" s="16">
        <f t="shared" si="1"/>
        <v>34</v>
      </c>
      <c r="S10" s="16">
        <f t="shared" si="2"/>
        <v>18</v>
      </c>
    </row>
    <row r="11" spans="1:20" x14ac:dyDescent="0.25">
      <c r="A11" s="9" t="s">
        <v>128</v>
      </c>
      <c r="B11" s="10">
        <v>9</v>
      </c>
      <c r="C11" s="10">
        <v>10</v>
      </c>
      <c r="D11" s="10">
        <v>1</v>
      </c>
      <c r="E11" s="10">
        <v>2</v>
      </c>
      <c r="F11" s="10">
        <v>32</v>
      </c>
      <c r="G11" s="10">
        <v>15</v>
      </c>
      <c r="H11" s="10">
        <v>9</v>
      </c>
      <c r="I11" s="10">
        <v>1</v>
      </c>
      <c r="J11" s="10">
        <v>27</v>
      </c>
      <c r="K11" s="10">
        <v>0</v>
      </c>
      <c r="L11" s="10">
        <v>0</v>
      </c>
      <c r="M11" s="10">
        <v>25</v>
      </c>
      <c r="N11" s="17">
        <f>VLOOKUP(A11,Games!$A$2:$D$527,3,FALSE)</f>
        <v>0</v>
      </c>
      <c r="O11" s="17">
        <f>VLOOKUP(A11,Games!$A$2:$D$527,4,FALSE)</f>
        <v>9</v>
      </c>
      <c r="P11" s="11">
        <f t="shared" si="0"/>
        <v>3.1111111111111112</v>
      </c>
      <c r="Q11" s="16"/>
      <c r="R11" s="16">
        <f t="shared" si="1"/>
        <v>82</v>
      </c>
      <c r="S11" s="16">
        <f t="shared" si="2"/>
        <v>54</v>
      </c>
    </row>
    <row r="12" spans="1:20" x14ac:dyDescent="0.25">
      <c r="A12" s="9" t="s">
        <v>129</v>
      </c>
      <c r="B12" s="8">
        <v>11</v>
      </c>
      <c r="C12" s="8">
        <v>17</v>
      </c>
      <c r="D12" s="8">
        <v>2</v>
      </c>
      <c r="E12" s="8">
        <v>6</v>
      </c>
      <c r="F12" s="8">
        <v>60</v>
      </c>
      <c r="G12" s="8">
        <v>22</v>
      </c>
      <c r="H12" s="8">
        <v>19</v>
      </c>
      <c r="I12" s="8">
        <v>1</v>
      </c>
      <c r="J12" s="8">
        <v>20</v>
      </c>
      <c r="K12" s="8">
        <v>0</v>
      </c>
      <c r="L12" s="8">
        <v>1</v>
      </c>
      <c r="M12" s="8">
        <v>46</v>
      </c>
      <c r="N12" s="17">
        <f>VLOOKUP(A12,Games!$A$2:$D$527,3,FALSE)</f>
        <v>0</v>
      </c>
      <c r="O12" s="17">
        <f>VLOOKUP(A12,Games!$A$2:$D$527,4,FALSE)</f>
        <v>11</v>
      </c>
      <c r="P12" s="11">
        <f t="shared" ref="P12:P13" si="3">(R12-S12)/B12</f>
        <v>9.454545454545455</v>
      </c>
      <c r="Q12" s="16"/>
      <c r="R12" s="16">
        <f t="shared" ref="R12:R13" si="4">SUM(M12,I12,H12,G12,F12)</f>
        <v>148</v>
      </c>
      <c r="S12" s="16">
        <f t="shared" ref="S12:S13" si="5">SUM((J12*2),(K12*3),(L12*4))</f>
        <v>44</v>
      </c>
      <c r="T12" s="16"/>
    </row>
    <row r="13" spans="1:20" x14ac:dyDescent="0.25">
      <c r="A13" s="9" t="s">
        <v>130</v>
      </c>
      <c r="B13" s="8">
        <v>9</v>
      </c>
      <c r="C13" s="8">
        <v>12</v>
      </c>
      <c r="D13" s="8">
        <v>7</v>
      </c>
      <c r="E13" s="8">
        <v>10</v>
      </c>
      <c r="F13" s="8">
        <v>37</v>
      </c>
      <c r="G13" s="8">
        <v>15</v>
      </c>
      <c r="H13" s="8">
        <v>10</v>
      </c>
      <c r="I13" s="8">
        <v>0</v>
      </c>
      <c r="J13" s="8">
        <v>13</v>
      </c>
      <c r="K13" s="8">
        <v>0</v>
      </c>
      <c r="L13" s="8">
        <v>0</v>
      </c>
      <c r="M13" s="8">
        <v>55</v>
      </c>
      <c r="N13" s="17">
        <f>VLOOKUP(A13,Games!$A$2:$D$527,3,FALSE)</f>
        <v>0</v>
      </c>
      <c r="O13" s="17">
        <f>VLOOKUP(A13,Games!$A$2:$D$527,4,FALSE)</f>
        <v>9</v>
      </c>
      <c r="P13" s="11">
        <f t="shared" si="3"/>
        <v>10.111111111111111</v>
      </c>
      <c r="Q13" s="16"/>
      <c r="R13" s="16">
        <f t="shared" si="4"/>
        <v>117</v>
      </c>
      <c r="S13" s="16">
        <f t="shared" si="5"/>
        <v>26</v>
      </c>
      <c r="T13" s="16"/>
    </row>
    <row r="14" spans="1:20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7"/>
      <c r="P14" s="11"/>
      <c r="Q14" s="16"/>
      <c r="R14" s="16"/>
      <c r="S14" s="16"/>
    </row>
    <row r="15" spans="1:20" x14ac:dyDescent="0.25">
      <c r="A15" s="39" t="s">
        <v>43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20" x14ac:dyDescent="0.25">
      <c r="A16" s="47" t="s">
        <v>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x14ac:dyDescent="0.25">
      <c r="A17" s="8" t="s">
        <v>30</v>
      </c>
      <c r="B17" s="8" t="s">
        <v>31</v>
      </c>
      <c r="C17" s="8" t="s">
        <v>32</v>
      </c>
      <c r="D17" s="8" t="s">
        <v>33</v>
      </c>
      <c r="E17" s="8" t="s">
        <v>34</v>
      </c>
      <c r="F17" s="8" t="s">
        <v>35</v>
      </c>
      <c r="G17" s="8" t="s">
        <v>36</v>
      </c>
      <c r="H17" s="8" t="s">
        <v>37</v>
      </c>
      <c r="I17" s="8" t="s">
        <v>38</v>
      </c>
      <c r="J17" s="8" t="s">
        <v>39</v>
      </c>
      <c r="K17" s="8" t="s">
        <v>40</v>
      </c>
      <c r="L17" s="8" t="s">
        <v>41</v>
      </c>
      <c r="M17" s="8" t="s">
        <v>42</v>
      </c>
    </row>
    <row r="18" spans="1:13" x14ac:dyDescent="0.25">
      <c r="A18" s="9" t="str">
        <f t="shared" ref="A18:A29" si="6">IF(A3=""," ",A3)</f>
        <v>Dennis Khanthavivone</v>
      </c>
      <c r="B18" s="10"/>
      <c r="C18" s="11">
        <f t="shared" ref="C18:M18" si="7">IF(ISNUMBER($B3),C3/$B3," ")</f>
        <v>3.5</v>
      </c>
      <c r="D18" s="11">
        <f t="shared" si="7"/>
        <v>1.6666666666666667</v>
      </c>
      <c r="E18" s="11">
        <f t="shared" si="7"/>
        <v>2</v>
      </c>
      <c r="F18" s="11">
        <f t="shared" si="7"/>
        <v>2.5</v>
      </c>
      <c r="G18" s="11">
        <f t="shared" si="7"/>
        <v>1.1666666666666667</v>
      </c>
      <c r="H18" s="11">
        <f t="shared" si="7"/>
        <v>1.6666666666666667</v>
      </c>
      <c r="I18" s="11">
        <f t="shared" si="7"/>
        <v>0</v>
      </c>
      <c r="J18" s="11">
        <f t="shared" si="7"/>
        <v>0.83333333333333337</v>
      </c>
      <c r="K18" s="11">
        <f t="shared" si="7"/>
        <v>0</v>
      </c>
      <c r="L18" s="11">
        <f t="shared" si="7"/>
        <v>0.16666666666666666</v>
      </c>
      <c r="M18" s="11">
        <f t="shared" si="7"/>
        <v>14</v>
      </c>
    </row>
    <row r="19" spans="1:13" x14ac:dyDescent="0.25">
      <c r="A19" s="9" t="str">
        <f t="shared" si="6"/>
        <v>Matthew Lovett</v>
      </c>
      <c r="B19" s="10"/>
      <c r="C19" s="11">
        <f t="shared" ref="C19:M19" si="8">IF(ISNUMBER($B4),C4/$B4," ")</f>
        <v>1.0909090909090908</v>
      </c>
      <c r="D19" s="11">
        <f t="shared" si="8"/>
        <v>0.18181818181818182</v>
      </c>
      <c r="E19" s="11">
        <f t="shared" si="8"/>
        <v>9.0909090909090912E-2</v>
      </c>
      <c r="F19" s="11">
        <f t="shared" si="8"/>
        <v>2.8181818181818183</v>
      </c>
      <c r="G19" s="11">
        <f t="shared" si="8"/>
        <v>0.54545454545454541</v>
      </c>
      <c r="H19" s="11">
        <f t="shared" si="8"/>
        <v>0.45454545454545453</v>
      </c>
      <c r="I19" s="11">
        <f t="shared" si="8"/>
        <v>0</v>
      </c>
      <c r="J19" s="11">
        <f t="shared" si="8"/>
        <v>1</v>
      </c>
      <c r="K19" s="11">
        <f t="shared" si="8"/>
        <v>0</v>
      </c>
      <c r="L19" s="11">
        <f t="shared" si="8"/>
        <v>9.0909090909090912E-2</v>
      </c>
      <c r="M19" s="11">
        <f t="shared" si="8"/>
        <v>2.8181818181818183</v>
      </c>
    </row>
    <row r="20" spans="1:13" x14ac:dyDescent="0.25">
      <c r="A20" s="9" t="str">
        <f t="shared" si="6"/>
        <v>Michael Lees</v>
      </c>
      <c r="B20" s="10"/>
      <c r="C20" s="11">
        <f t="shared" ref="C20:M20" si="9">IF(ISNUMBER($B5),C5/$B5," ")</f>
        <v>0.88888888888888884</v>
      </c>
      <c r="D20" s="11">
        <f t="shared" si="9"/>
        <v>0</v>
      </c>
      <c r="E20" s="11">
        <f t="shared" si="9"/>
        <v>0.22222222222222221</v>
      </c>
      <c r="F20" s="11">
        <f t="shared" si="9"/>
        <v>3.7777777777777777</v>
      </c>
      <c r="G20" s="11">
        <f t="shared" si="9"/>
        <v>1.3333333333333333</v>
      </c>
      <c r="H20" s="11">
        <f t="shared" si="9"/>
        <v>1.7777777777777777</v>
      </c>
      <c r="I20" s="11">
        <f t="shared" si="9"/>
        <v>0.1111111111111111</v>
      </c>
      <c r="J20" s="11">
        <f t="shared" si="9"/>
        <v>1.5555555555555556</v>
      </c>
      <c r="K20" s="11">
        <f t="shared" si="9"/>
        <v>0</v>
      </c>
      <c r="L20" s="11">
        <f t="shared" si="9"/>
        <v>0</v>
      </c>
      <c r="M20" s="11">
        <f t="shared" si="9"/>
        <v>2</v>
      </c>
    </row>
    <row r="21" spans="1:13" x14ac:dyDescent="0.25">
      <c r="A21" s="9" t="str">
        <f t="shared" si="6"/>
        <v>Robert Clear</v>
      </c>
      <c r="B21" s="10"/>
      <c r="C21" s="11">
        <f t="shared" ref="C21:M21" si="10">IF(ISNUMBER($B6),C6/$B6," ")</f>
        <v>0.33333333333333331</v>
      </c>
      <c r="D21" s="11">
        <f t="shared" si="10"/>
        <v>0.33333333333333331</v>
      </c>
      <c r="E21" s="11">
        <f t="shared" si="10"/>
        <v>0</v>
      </c>
      <c r="F21" s="11">
        <f t="shared" si="10"/>
        <v>3.3333333333333335</v>
      </c>
      <c r="G21" s="11">
        <f t="shared" si="10"/>
        <v>0.66666666666666663</v>
      </c>
      <c r="H21" s="11">
        <f t="shared" si="10"/>
        <v>0.33333333333333331</v>
      </c>
      <c r="I21" s="11">
        <f t="shared" si="10"/>
        <v>0</v>
      </c>
      <c r="J21" s="11">
        <f t="shared" si="10"/>
        <v>1.3333333333333333</v>
      </c>
      <c r="K21" s="11">
        <f t="shared" si="10"/>
        <v>0</v>
      </c>
      <c r="L21" s="11">
        <f t="shared" si="10"/>
        <v>0</v>
      </c>
      <c r="M21" s="11">
        <f t="shared" si="10"/>
        <v>1.6666666666666667</v>
      </c>
    </row>
    <row r="22" spans="1:13" x14ac:dyDescent="0.25">
      <c r="A22" s="9" t="str">
        <f t="shared" si="6"/>
        <v>Ryan Leonard</v>
      </c>
      <c r="B22" s="10"/>
      <c r="C22" s="11">
        <f t="shared" ref="C22:M22" si="11">IF(ISNUMBER($B7),C7/$B7," ")</f>
        <v>0.63636363636363635</v>
      </c>
      <c r="D22" s="11">
        <f t="shared" si="11"/>
        <v>1.8181818181818181</v>
      </c>
      <c r="E22" s="11">
        <f t="shared" si="11"/>
        <v>0.18181818181818182</v>
      </c>
      <c r="F22" s="11">
        <f t="shared" si="11"/>
        <v>5.2727272727272725</v>
      </c>
      <c r="G22" s="11">
        <f t="shared" si="11"/>
        <v>0.72727272727272729</v>
      </c>
      <c r="H22" s="11">
        <f t="shared" si="11"/>
        <v>0.36363636363636365</v>
      </c>
      <c r="I22" s="11">
        <f t="shared" si="11"/>
        <v>0</v>
      </c>
      <c r="J22" s="11">
        <f t="shared" si="11"/>
        <v>0.36363636363636365</v>
      </c>
      <c r="K22" s="11">
        <f t="shared" si="11"/>
        <v>0</v>
      </c>
      <c r="L22" s="11">
        <f t="shared" si="11"/>
        <v>0</v>
      </c>
      <c r="M22" s="11">
        <f t="shared" si="11"/>
        <v>6.9090909090909092</v>
      </c>
    </row>
    <row r="23" spans="1:13" x14ac:dyDescent="0.25">
      <c r="A23" s="9" t="str">
        <f t="shared" si="6"/>
        <v>William Comensoli</v>
      </c>
      <c r="B23" s="10"/>
      <c r="C23" s="11">
        <f t="shared" ref="C23:M23" si="12">IF(ISNUMBER($B8),C8/$B8," ")</f>
        <v>3.25</v>
      </c>
      <c r="D23" s="11">
        <f t="shared" si="12"/>
        <v>0.5</v>
      </c>
      <c r="E23" s="11">
        <f t="shared" si="12"/>
        <v>0.75</v>
      </c>
      <c r="F23" s="11">
        <f t="shared" si="12"/>
        <v>5.25</v>
      </c>
      <c r="G23" s="11">
        <f t="shared" si="12"/>
        <v>1</v>
      </c>
      <c r="H23" s="11">
        <f t="shared" si="12"/>
        <v>1.75</v>
      </c>
      <c r="I23" s="11">
        <f t="shared" si="12"/>
        <v>0.25</v>
      </c>
      <c r="J23" s="11">
        <f t="shared" si="12"/>
        <v>2</v>
      </c>
      <c r="K23" s="11">
        <f t="shared" si="12"/>
        <v>0</v>
      </c>
      <c r="L23" s="11">
        <f t="shared" si="12"/>
        <v>0</v>
      </c>
      <c r="M23" s="11">
        <f t="shared" si="12"/>
        <v>8.75</v>
      </c>
    </row>
    <row r="24" spans="1:13" x14ac:dyDescent="0.25">
      <c r="A24" s="9" t="str">
        <f t="shared" si="6"/>
        <v>Alex Bell-Rowe</v>
      </c>
      <c r="B24" s="10"/>
      <c r="C24" s="11">
        <f t="shared" ref="C24:M24" si="13">IF(ISNUMBER($B9),C9/$B9," ")</f>
        <v>1.2222222222222223</v>
      </c>
      <c r="D24" s="11">
        <f t="shared" si="13"/>
        <v>0</v>
      </c>
      <c r="E24" s="11">
        <f t="shared" si="13"/>
        <v>0</v>
      </c>
      <c r="F24" s="11">
        <f t="shared" si="13"/>
        <v>1.4444444444444444</v>
      </c>
      <c r="G24" s="11">
        <f t="shared" si="13"/>
        <v>0.44444444444444442</v>
      </c>
      <c r="H24" s="11">
        <f t="shared" si="13"/>
        <v>0</v>
      </c>
      <c r="I24" s="11">
        <f t="shared" si="13"/>
        <v>0</v>
      </c>
      <c r="J24" s="11">
        <f t="shared" si="13"/>
        <v>1</v>
      </c>
      <c r="K24" s="11">
        <f t="shared" si="13"/>
        <v>0</v>
      </c>
      <c r="L24" s="11">
        <f t="shared" si="13"/>
        <v>0</v>
      </c>
      <c r="M24" s="11">
        <f t="shared" si="13"/>
        <v>2.4444444444444446</v>
      </c>
    </row>
    <row r="25" spans="1:13" x14ac:dyDescent="0.25">
      <c r="A25" s="9" t="str">
        <f t="shared" si="6"/>
        <v>Daniel Beames</v>
      </c>
      <c r="B25" s="10"/>
      <c r="C25" s="11">
        <f t="shared" ref="C25:M25" si="14">IF(ISNUMBER($B10),C10/$B10," ")</f>
        <v>1.25</v>
      </c>
      <c r="D25" s="11">
        <f t="shared" si="14"/>
        <v>0.25</v>
      </c>
      <c r="E25" s="11">
        <f t="shared" si="14"/>
        <v>1.25</v>
      </c>
      <c r="F25" s="11">
        <f t="shared" si="14"/>
        <v>3.5</v>
      </c>
      <c r="G25" s="11">
        <f t="shared" si="14"/>
        <v>0.5</v>
      </c>
      <c r="H25" s="11">
        <f t="shared" si="14"/>
        <v>0</v>
      </c>
      <c r="I25" s="11">
        <f t="shared" si="14"/>
        <v>0</v>
      </c>
      <c r="J25" s="11">
        <f t="shared" si="14"/>
        <v>2.25</v>
      </c>
      <c r="K25" s="11">
        <f t="shared" si="14"/>
        <v>0</v>
      </c>
      <c r="L25" s="11">
        <f t="shared" si="14"/>
        <v>0</v>
      </c>
      <c r="M25" s="11">
        <f t="shared" si="14"/>
        <v>4.5</v>
      </c>
    </row>
    <row r="26" spans="1:13" x14ac:dyDescent="0.25">
      <c r="A26" s="9" t="str">
        <f t="shared" si="6"/>
        <v>Izzy Seyz</v>
      </c>
      <c r="B26" s="10"/>
      <c r="C26" s="11">
        <f t="shared" ref="C26:M26" si="15">IF(ISNUMBER($B11),C11/$B11," ")</f>
        <v>1.1111111111111112</v>
      </c>
      <c r="D26" s="11">
        <f t="shared" si="15"/>
        <v>0.1111111111111111</v>
      </c>
      <c r="E26" s="11">
        <f t="shared" si="15"/>
        <v>0.22222222222222221</v>
      </c>
      <c r="F26" s="11">
        <f t="shared" si="15"/>
        <v>3.5555555555555554</v>
      </c>
      <c r="G26" s="11">
        <f t="shared" si="15"/>
        <v>1.6666666666666667</v>
      </c>
      <c r="H26" s="11">
        <f t="shared" si="15"/>
        <v>1</v>
      </c>
      <c r="I26" s="11">
        <f t="shared" si="15"/>
        <v>0.1111111111111111</v>
      </c>
      <c r="J26" s="11">
        <f t="shared" si="15"/>
        <v>3</v>
      </c>
      <c r="K26" s="11">
        <f t="shared" si="15"/>
        <v>0</v>
      </c>
      <c r="L26" s="11">
        <f t="shared" si="15"/>
        <v>0</v>
      </c>
      <c r="M26" s="11">
        <f t="shared" si="15"/>
        <v>2.7777777777777777</v>
      </c>
    </row>
    <row r="27" spans="1:13" x14ac:dyDescent="0.25">
      <c r="A27" s="9" t="str">
        <f t="shared" si="6"/>
        <v>Matt Breen</v>
      </c>
      <c r="B27" s="8"/>
      <c r="C27" s="11">
        <f t="shared" ref="C27:M27" si="16">IF(ISNUMBER($B12),C12/$B12," ")</f>
        <v>1.5454545454545454</v>
      </c>
      <c r="D27" s="11">
        <f t="shared" si="16"/>
        <v>0.18181818181818182</v>
      </c>
      <c r="E27" s="11">
        <f t="shared" si="16"/>
        <v>0.54545454545454541</v>
      </c>
      <c r="F27" s="11">
        <f t="shared" si="16"/>
        <v>5.4545454545454541</v>
      </c>
      <c r="G27" s="11">
        <f t="shared" si="16"/>
        <v>2</v>
      </c>
      <c r="H27" s="11">
        <f t="shared" si="16"/>
        <v>1.7272727272727273</v>
      </c>
      <c r="I27" s="11">
        <f t="shared" si="16"/>
        <v>9.0909090909090912E-2</v>
      </c>
      <c r="J27" s="11">
        <f t="shared" si="16"/>
        <v>1.8181818181818181</v>
      </c>
      <c r="K27" s="11">
        <f t="shared" si="16"/>
        <v>0</v>
      </c>
      <c r="L27" s="11">
        <f t="shared" si="16"/>
        <v>9.0909090909090912E-2</v>
      </c>
      <c r="M27" s="11">
        <f t="shared" si="16"/>
        <v>4.1818181818181817</v>
      </c>
    </row>
    <row r="28" spans="1:13" x14ac:dyDescent="0.25">
      <c r="A28" s="9" t="str">
        <f t="shared" si="6"/>
        <v>Michael Richardson</v>
      </c>
      <c r="B28" s="8"/>
      <c r="C28" s="11">
        <f t="shared" ref="C28:M28" si="17">IF(ISNUMBER($B13),C13/$B13," ")</f>
        <v>1.3333333333333333</v>
      </c>
      <c r="D28" s="11">
        <f t="shared" si="17"/>
        <v>0.77777777777777779</v>
      </c>
      <c r="E28" s="11">
        <f t="shared" si="17"/>
        <v>1.1111111111111112</v>
      </c>
      <c r="F28" s="11">
        <f t="shared" si="17"/>
        <v>4.1111111111111107</v>
      </c>
      <c r="G28" s="11">
        <f t="shared" si="17"/>
        <v>1.6666666666666667</v>
      </c>
      <c r="H28" s="11">
        <f t="shared" si="17"/>
        <v>1.1111111111111112</v>
      </c>
      <c r="I28" s="11">
        <f t="shared" si="17"/>
        <v>0</v>
      </c>
      <c r="J28" s="11">
        <f t="shared" si="17"/>
        <v>1.4444444444444444</v>
      </c>
      <c r="K28" s="11">
        <f t="shared" si="17"/>
        <v>0</v>
      </c>
      <c r="L28" s="11">
        <f t="shared" si="17"/>
        <v>0</v>
      </c>
      <c r="M28" s="11">
        <f t="shared" si="17"/>
        <v>6.1111111111111107</v>
      </c>
    </row>
    <row r="29" spans="1:13" x14ac:dyDescent="0.25">
      <c r="A29" s="9" t="str">
        <f t="shared" si="6"/>
        <v xml:space="preserve"> </v>
      </c>
      <c r="B29" s="8"/>
      <c r="C29" s="11" t="str">
        <f t="shared" ref="C29:M29" si="18">IF(ISNUMBER($B14),C14/$B14," ")</f>
        <v xml:space="preserve"> </v>
      </c>
      <c r="D29" s="11" t="str">
        <f t="shared" si="18"/>
        <v xml:space="preserve"> </v>
      </c>
      <c r="E29" s="11" t="str">
        <f t="shared" si="18"/>
        <v xml:space="preserve"> </v>
      </c>
      <c r="F29" s="11" t="str">
        <f t="shared" si="18"/>
        <v xml:space="preserve"> </v>
      </c>
      <c r="G29" s="11" t="str">
        <f t="shared" si="18"/>
        <v xml:space="preserve"> </v>
      </c>
      <c r="H29" s="11" t="str">
        <f t="shared" si="18"/>
        <v xml:space="preserve"> </v>
      </c>
      <c r="I29" s="11" t="str">
        <f t="shared" si="18"/>
        <v xml:space="preserve"> </v>
      </c>
      <c r="J29" s="11" t="str">
        <f t="shared" si="18"/>
        <v xml:space="preserve"> </v>
      </c>
      <c r="K29" s="11" t="str">
        <f t="shared" si="18"/>
        <v xml:space="preserve"> </v>
      </c>
      <c r="L29" s="11" t="str">
        <f t="shared" si="18"/>
        <v xml:space="preserve"> </v>
      </c>
      <c r="M29" s="11" t="str">
        <f t="shared" si="18"/>
        <v xml:space="preserve"> </v>
      </c>
    </row>
  </sheetData>
  <mergeCells count="3">
    <mergeCell ref="A15:M15"/>
    <mergeCell ref="A16:M16"/>
    <mergeCell ref="A1:O1"/>
  </mergeCells>
  <conditionalFormatting sqref="A3:A12">
    <cfRule type="expression" dxfId="20" priority="3">
      <formula>O3&gt;8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S36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19" width="0" style="5" hidden="1" customWidth="1"/>
    <col min="20" max="16384" width="9.140625" style="5"/>
  </cols>
  <sheetData>
    <row r="1" spans="1:19" x14ac:dyDescent="0.25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29"/>
      <c r="Q1" s="23" t="s">
        <v>10</v>
      </c>
    </row>
    <row r="2" spans="1:19" x14ac:dyDescent="0.25">
      <c r="A2" s="8" t="s">
        <v>30</v>
      </c>
      <c r="B2" s="8" t="s">
        <v>31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39</v>
      </c>
      <c r="K2" s="8" t="s">
        <v>40</v>
      </c>
      <c r="L2" s="8" t="s">
        <v>41</v>
      </c>
      <c r="M2" s="8" t="s">
        <v>42</v>
      </c>
      <c r="N2" s="17" t="s">
        <v>68</v>
      </c>
      <c r="O2" s="17" t="s">
        <v>69</v>
      </c>
      <c r="P2" s="17" t="s">
        <v>118</v>
      </c>
      <c r="Q2" s="16"/>
      <c r="R2" s="16" t="s">
        <v>119</v>
      </c>
      <c r="S2" s="16" t="s">
        <v>120</v>
      </c>
    </row>
    <row r="3" spans="1:19" x14ac:dyDescent="0.25">
      <c r="A3" s="9" t="s">
        <v>102</v>
      </c>
      <c r="B3" s="10">
        <v>4</v>
      </c>
      <c r="C3" s="10">
        <v>1</v>
      </c>
      <c r="D3" s="10">
        <v>0</v>
      </c>
      <c r="E3" s="10">
        <v>1</v>
      </c>
      <c r="F3" s="10">
        <v>8</v>
      </c>
      <c r="G3" s="10">
        <v>6</v>
      </c>
      <c r="H3" s="10">
        <v>4</v>
      </c>
      <c r="I3" s="10">
        <v>0</v>
      </c>
      <c r="J3" s="10">
        <v>15</v>
      </c>
      <c r="K3" s="10">
        <v>0</v>
      </c>
      <c r="L3" s="10">
        <v>0</v>
      </c>
      <c r="M3" s="10">
        <v>3</v>
      </c>
      <c r="N3" s="17">
        <f>VLOOKUP(A3,Games!$A$2:$D$527,3,FALSE)</f>
        <v>0</v>
      </c>
      <c r="O3" s="17">
        <f>VLOOKUP(A3,Games!$A$2:$D$527,4,FALSE)</f>
        <v>4</v>
      </c>
      <c r="P3" s="11">
        <f>(R3-S3)/B3</f>
        <v>-2.25</v>
      </c>
      <c r="Q3" s="16"/>
      <c r="R3" s="16">
        <f>SUM(M3,I3,H3,G3,F3)</f>
        <v>21</v>
      </c>
      <c r="S3" s="16">
        <f>SUM((J3*2),(K3*3),(L3*4))</f>
        <v>30</v>
      </c>
    </row>
    <row r="4" spans="1:19" x14ac:dyDescent="0.25">
      <c r="A4" s="9" t="s">
        <v>132</v>
      </c>
      <c r="B4" s="10">
        <v>12</v>
      </c>
      <c r="C4" s="10">
        <v>47</v>
      </c>
      <c r="D4" s="10">
        <v>12</v>
      </c>
      <c r="E4" s="10">
        <v>7</v>
      </c>
      <c r="F4" s="10">
        <v>82</v>
      </c>
      <c r="G4" s="10">
        <v>22</v>
      </c>
      <c r="H4" s="10">
        <v>16</v>
      </c>
      <c r="I4" s="10">
        <v>13</v>
      </c>
      <c r="J4" s="10">
        <v>11</v>
      </c>
      <c r="K4" s="10">
        <v>0</v>
      </c>
      <c r="L4" s="10">
        <v>0</v>
      </c>
      <c r="M4" s="10">
        <v>137</v>
      </c>
      <c r="N4" s="17">
        <f>VLOOKUP(A4,Games!$A$2:$D$527,3,FALSE)</f>
        <v>0</v>
      </c>
      <c r="O4" s="17">
        <f>VLOOKUP(A4,Games!$A$2:$D$527,4,FALSE)</f>
        <v>12</v>
      </c>
      <c r="P4" s="11">
        <f t="shared" ref="P4:P12" si="0">(R4-S4)/B4</f>
        <v>20.666666666666668</v>
      </c>
      <c r="Q4" s="16"/>
      <c r="R4" s="16">
        <f t="shared" ref="R4:R12" si="1">SUM(M4,I4,H4,G4,F4)</f>
        <v>270</v>
      </c>
      <c r="S4" s="16">
        <f t="shared" ref="S4:S12" si="2">SUM((J4*2),(K4*3),(L4*4))</f>
        <v>22</v>
      </c>
    </row>
    <row r="5" spans="1:19" x14ac:dyDescent="0.25">
      <c r="A5" s="9" t="s">
        <v>11</v>
      </c>
      <c r="B5" s="10">
        <v>13</v>
      </c>
      <c r="C5" s="10">
        <v>8</v>
      </c>
      <c r="D5" s="10">
        <v>9</v>
      </c>
      <c r="E5" s="10">
        <v>1</v>
      </c>
      <c r="F5" s="10">
        <v>32</v>
      </c>
      <c r="G5" s="10">
        <v>12</v>
      </c>
      <c r="H5" s="10">
        <v>8</v>
      </c>
      <c r="I5" s="10">
        <v>2</v>
      </c>
      <c r="J5" s="10">
        <v>20</v>
      </c>
      <c r="K5" s="10">
        <v>0</v>
      </c>
      <c r="L5" s="10">
        <v>0</v>
      </c>
      <c r="M5" s="10">
        <v>44</v>
      </c>
      <c r="N5" s="17">
        <f>VLOOKUP(A5,Games!$A$2:$D$527,3,FALSE)</f>
        <v>0</v>
      </c>
      <c r="O5" s="17">
        <f>VLOOKUP(A5,Games!$A$2:$D$527,4,FALSE)</f>
        <v>13</v>
      </c>
      <c r="P5" s="11">
        <f t="shared" si="0"/>
        <v>4.4615384615384617</v>
      </c>
      <c r="Q5" s="16"/>
      <c r="R5" s="16">
        <f t="shared" si="1"/>
        <v>98</v>
      </c>
      <c r="S5" s="16">
        <f t="shared" si="2"/>
        <v>40</v>
      </c>
    </row>
    <row r="6" spans="1:19" x14ac:dyDescent="0.25">
      <c r="A6" s="9" t="s">
        <v>155</v>
      </c>
      <c r="B6" s="10">
        <v>1</v>
      </c>
      <c r="C6" s="10">
        <v>0</v>
      </c>
      <c r="D6" s="10">
        <v>0</v>
      </c>
      <c r="E6" s="10">
        <v>0</v>
      </c>
      <c r="F6" s="10">
        <v>1</v>
      </c>
      <c r="G6" s="10">
        <v>1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7">
        <f>VLOOKUP(A6,Games!$A$2:$D$527,3,FALSE)</f>
        <v>0</v>
      </c>
      <c r="O6" s="17">
        <f>VLOOKUP(A6,Games!$A$2:$D$527,4,FALSE)</f>
        <v>1</v>
      </c>
      <c r="P6" s="11">
        <f t="shared" si="0"/>
        <v>3</v>
      </c>
      <c r="Q6" s="16"/>
      <c r="R6" s="16">
        <f t="shared" si="1"/>
        <v>3</v>
      </c>
      <c r="S6" s="16">
        <f t="shared" si="2"/>
        <v>0</v>
      </c>
    </row>
    <row r="7" spans="1:19" x14ac:dyDescent="0.25">
      <c r="A7" s="9" t="s">
        <v>133</v>
      </c>
      <c r="B7" s="10">
        <v>13</v>
      </c>
      <c r="C7" s="10">
        <v>25</v>
      </c>
      <c r="D7" s="10">
        <v>0</v>
      </c>
      <c r="E7" s="10">
        <v>5</v>
      </c>
      <c r="F7" s="10">
        <v>65</v>
      </c>
      <c r="G7" s="10">
        <v>12</v>
      </c>
      <c r="H7" s="10">
        <v>14</v>
      </c>
      <c r="I7" s="10">
        <v>17</v>
      </c>
      <c r="J7" s="10">
        <v>29</v>
      </c>
      <c r="K7" s="10">
        <v>0</v>
      </c>
      <c r="L7" s="10">
        <v>0</v>
      </c>
      <c r="M7" s="10">
        <v>55</v>
      </c>
      <c r="N7" s="17">
        <f>VLOOKUP(A7,Games!$A$2:$D$527,3,FALSE)</f>
        <v>0</v>
      </c>
      <c r="O7" s="17">
        <f>VLOOKUP(A7,Games!$A$2:$D$527,4,FALSE)</f>
        <v>13</v>
      </c>
      <c r="P7" s="11">
        <f t="shared" si="0"/>
        <v>8.0769230769230766</v>
      </c>
      <c r="Q7" s="16"/>
      <c r="R7" s="16">
        <f t="shared" si="1"/>
        <v>163</v>
      </c>
      <c r="S7" s="16">
        <f t="shared" si="2"/>
        <v>58</v>
      </c>
    </row>
    <row r="8" spans="1:19" x14ac:dyDescent="0.25">
      <c r="A8" s="9" t="s">
        <v>169</v>
      </c>
      <c r="B8" s="10">
        <v>10</v>
      </c>
      <c r="C8" s="10">
        <v>36</v>
      </c>
      <c r="D8" s="10">
        <v>1</v>
      </c>
      <c r="E8" s="10">
        <v>5</v>
      </c>
      <c r="F8" s="10">
        <v>47</v>
      </c>
      <c r="G8" s="10">
        <v>16</v>
      </c>
      <c r="H8" s="10">
        <v>7</v>
      </c>
      <c r="I8" s="10">
        <v>0</v>
      </c>
      <c r="J8" s="10">
        <v>16</v>
      </c>
      <c r="K8" s="10">
        <v>0</v>
      </c>
      <c r="L8" s="10">
        <v>0</v>
      </c>
      <c r="M8" s="10">
        <v>80</v>
      </c>
      <c r="N8" s="17">
        <f>VLOOKUP(A8,Games!$A$2:$D$527,3,FALSE)</f>
        <v>0</v>
      </c>
      <c r="O8" s="17">
        <f>VLOOKUP(A8,Games!$A$2:$D$527,4,FALSE)</f>
        <v>9</v>
      </c>
      <c r="P8" s="11">
        <f t="shared" si="0"/>
        <v>11.8</v>
      </c>
      <c r="Q8" s="16"/>
      <c r="R8" s="16">
        <f t="shared" si="1"/>
        <v>150</v>
      </c>
      <c r="S8" s="16">
        <f t="shared" si="2"/>
        <v>32</v>
      </c>
    </row>
    <row r="9" spans="1:19" x14ac:dyDescent="0.25">
      <c r="A9" s="9" t="s">
        <v>117</v>
      </c>
      <c r="B9" s="10">
        <v>13</v>
      </c>
      <c r="C9" s="10">
        <v>42</v>
      </c>
      <c r="D9" s="10">
        <v>12</v>
      </c>
      <c r="E9" s="10">
        <v>8</v>
      </c>
      <c r="F9" s="10">
        <v>31</v>
      </c>
      <c r="G9" s="10">
        <v>36</v>
      </c>
      <c r="H9" s="10">
        <v>12</v>
      </c>
      <c r="I9" s="10">
        <v>3</v>
      </c>
      <c r="J9" s="10">
        <v>9</v>
      </c>
      <c r="K9" s="10">
        <v>0</v>
      </c>
      <c r="L9" s="10">
        <v>0</v>
      </c>
      <c r="M9" s="10">
        <v>128</v>
      </c>
      <c r="N9" s="17">
        <f>VLOOKUP(A9,Games!$A$2:$D$527,3,FALSE)</f>
        <v>0</v>
      </c>
      <c r="O9" s="17">
        <f>VLOOKUP(A9,Games!$A$2:$D$527,4,FALSE)</f>
        <v>13</v>
      </c>
      <c r="P9" s="11">
        <f t="shared" si="0"/>
        <v>14.76923076923077</v>
      </c>
      <c r="Q9" s="16"/>
      <c r="R9" s="16">
        <f t="shared" si="1"/>
        <v>210</v>
      </c>
      <c r="S9" s="16">
        <f t="shared" si="2"/>
        <v>18</v>
      </c>
    </row>
    <row r="10" spans="1:19" x14ac:dyDescent="0.25">
      <c r="A10" s="9" t="s">
        <v>131</v>
      </c>
      <c r="B10" s="10">
        <v>12</v>
      </c>
      <c r="C10" s="10">
        <v>31</v>
      </c>
      <c r="D10" s="10">
        <v>1</v>
      </c>
      <c r="E10" s="10">
        <v>6</v>
      </c>
      <c r="F10" s="10">
        <v>81</v>
      </c>
      <c r="G10" s="10">
        <v>23</v>
      </c>
      <c r="H10" s="10">
        <v>15</v>
      </c>
      <c r="I10" s="10">
        <v>1</v>
      </c>
      <c r="J10" s="10">
        <v>22</v>
      </c>
      <c r="K10" s="10">
        <v>0</v>
      </c>
      <c r="L10" s="10">
        <v>0</v>
      </c>
      <c r="M10" s="10">
        <v>71</v>
      </c>
      <c r="N10" s="17">
        <f>VLOOKUP(A10,Games!$A$2:$D$527,3,FALSE)</f>
        <v>0</v>
      </c>
      <c r="O10" s="17">
        <f>VLOOKUP(A10,Games!$A$2:$D$527,4,FALSE)</f>
        <v>12</v>
      </c>
      <c r="P10" s="11">
        <f t="shared" si="0"/>
        <v>12.25</v>
      </c>
      <c r="Q10" s="16"/>
      <c r="R10" s="16">
        <f t="shared" si="1"/>
        <v>191</v>
      </c>
      <c r="S10" s="16">
        <f t="shared" si="2"/>
        <v>44</v>
      </c>
    </row>
    <row r="11" spans="1:19" x14ac:dyDescent="0.25">
      <c r="A11" s="9" t="s">
        <v>80</v>
      </c>
      <c r="B11" s="10">
        <v>11</v>
      </c>
      <c r="C11" s="10">
        <v>10</v>
      </c>
      <c r="D11" s="10">
        <v>11</v>
      </c>
      <c r="E11" s="10">
        <v>0</v>
      </c>
      <c r="F11" s="10">
        <v>38</v>
      </c>
      <c r="G11" s="10">
        <v>13</v>
      </c>
      <c r="H11" s="10">
        <v>6</v>
      </c>
      <c r="I11" s="10">
        <v>0</v>
      </c>
      <c r="J11" s="10">
        <v>15</v>
      </c>
      <c r="K11" s="10">
        <v>0</v>
      </c>
      <c r="L11" s="10">
        <v>0</v>
      </c>
      <c r="M11" s="10">
        <v>53</v>
      </c>
      <c r="N11" s="17">
        <f>VLOOKUP(A11,Games!$A$2:$D$527,3,FALSE)</f>
        <v>0</v>
      </c>
      <c r="O11" s="17">
        <f>VLOOKUP(A11,Games!$A$2:$D$527,4,FALSE)</f>
        <v>11</v>
      </c>
      <c r="P11" s="11">
        <f t="shared" si="0"/>
        <v>7.2727272727272725</v>
      </c>
      <c r="Q11" s="16"/>
      <c r="R11" s="16">
        <f t="shared" si="1"/>
        <v>110</v>
      </c>
      <c r="S11" s="16">
        <f t="shared" si="2"/>
        <v>30</v>
      </c>
    </row>
    <row r="12" spans="1:19" x14ac:dyDescent="0.25">
      <c r="A12" s="9" t="s">
        <v>70</v>
      </c>
      <c r="B12" s="8">
        <v>2</v>
      </c>
      <c r="C12" s="8">
        <v>5</v>
      </c>
      <c r="D12" s="8">
        <v>0</v>
      </c>
      <c r="E12" s="8">
        <v>2</v>
      </c>
      <c r="F12" s="8">
        <v>7</v>
      </c>
      <c r="G12" s="8">
        <v>0</v>
      </c>
      <c r="H12" s="8">
        <v>0</v>
      </c>
      <c r="I12" s="8">
        <v>0</v>
      </c>
      <c r="J12" s="8">
        <v>2</v>
      </c>
      <c r="K12" s="8">
        <v>0</v>
      </c>
      <c r="L12" s="8">
        <v>0</v>
      </c>
      <c r="M12" s="8">
        <v>12</v>
      </c>
      <c r="N12" s="17">
        <f>VLOOKUP(A12,Games!$A$2:$D$527,3,FALSE)</f>
        <v>5</v>
      </c>
      <c r="O12" s="17">
        <f>VLOOKUP(A12,Games!$A$2:$D$527,4,FALSE)</f>
        <v>7</v>
      </c>
      <c r="P12" s="11">
        <f t="shared" si="0"/>
        <v>7.5</v>
      </c>
      <c r="Q12" s="16"/>
      <c r="R12" s="16">
        <f t="shared" si="1"/>
        <v>19</v>
      </c>
      <c r="S12" s="16">
        <f t="shared" si="2"/>
        <v>4</v>
      </c>
    </row>
    <row r="13" spans="1:19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7"/>
      <c r="P13" s="11"/>
      <c r="Q13" s="16"/>
      <c r="R13" s="16"/>
      <c r="S13" s="16"/>
    </row>
    <row r="14" spans="1:19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7"/>
      <c r="P14" s="11"/>
      <c r="Q14" s="16"/>
      <c r="R14" s="16"/>
      <c r="S14" s="16"/>
    </row>
    <row r="15" spans="1:19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7"/>
      <c r="P15" s="11"/>
      <c r="Q15" s="16"/>
      <c r="R15" s="16"/>
      <c r="S15" s="16"/>
    </row>
    <row r="16" spans="1:19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1"/>
      <c r="Q16" s="16"/>
      <c r="R16" s="16"/>
      <c r="S16" s="16"/>
    </row>
    <row r="17" spans="1:16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9" spans="1:16" x14ac:dyDescent="0.25">
      <c r="A19" s="39" t="s">
        <v>43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6" x14ac:dyDescent="0.25">
      <c r="A20" s="50" t="s">
        <v>10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6" x14ac:dyDescent="0.25">
      <c r="A21" s="8" t="s">
        <v>30</v>
      </c>
      <c r="B21" s="8" t="s">
        <v>31</v>
      </c>
      <c r="C21" s="8" t="s">
        <v>32</v>
      </c>
      <c r="D21" s="8" t="s">
        <v>33</v>
      </c>
      <c r="E21" s="8" t="s">
        <v>34</v>
      </c>
      <c r="F21" s="8" t="s">
        <v>35</v>
      </c>
      <c r="G21" s="8" t="s">
        <v>36</v>
      </c>
      <c r="H21" s="8" t="s">
        <v>37</v>
      </c>
      <c r="I21" s="8" t="s">
        <v>38</v>
      </c>
      <c r="J21" s="8" t="s">
        <v>39</v>
      </c>
      <c r="K21" s="8" t="s">
        <v>40</v>
      </c>
      <c r="L21" s="8" t="s">
        <v>41</v>
      </c>
      <c r="M21" s="8" t="s">
        <v>42</v>
      </c>
    </row>
    <row r="22" spans="1:16" x14ac:dyDescent="0.25">
      <c r="A22" s="9" t="str">
        <f>IF(A3=""," ",A3)</f>
        <v>Jason Dymowski</v>
      </c>
      <c r="B22" s="10"/>
      <c r="C22" s="11">
        <f>IF(ISNUMBER($B3),C3/$B3," ")</f>
        <v>0.25</v>
      </c>
      <c r="D22" s="11">
        <f>IF(ISNUMBER($B3),D3/$B3," ")</f>
        <v>0</v>
      </c>
      <c r="E22" s="11">
        <f t="shared" ref="E22:M22" si="3">IF(ISNUMBER($B3),E3/$B3," ")</f>
        <v>0.25</v>
      </c>
      <c r="F22" s="11">
        <f t="shared" si="3"/>
        <v>2</v>
      </c>
      <c r="G22" s="11">
        <f t="shared" si="3"/>
        <v>1.5</v>
      </c>
      <c r="H22" s="11">
        <f t="shared" si="3"/>
        <v>1</v>
      </c>
      <c r="I22" s="11">
        <f t="shared" si="3"/>
        <v>0</v>
      </c>
      <c r="J22" s="11">
        <f t="shared" si="3"/>
        <v>3.75</v>
      </c>
      <c r="K22" s="11">
        <f t="shared" si="3"/>
        <v>0</v>
      </c>
      <c r="L22" s="11">
        <f t="shared" si="3"/>
        <v>0</v>
      </c>
      <c r="M22" s="11">
        <f t="shared" si="3"/>
        <v>0.75</v>
      </c>
    </row>
    <row r="23" spans="1:16" x14ac:dyDescent="0.25">
      <c r="A23" s="9" t="str">
        <f t="shared" ref="A23:A36" si="4">IF(A4=""," ",A4)</f>
        <v>Josh Barclay</v>
      </c>
      <c r="B23" s="10"/>
      <c r="C23" s="11">
        <f t="shared" ref="C23:M30" si="5">IF(ISNUMBER($B4),C4/$B4," ")</f>
        <v>3.9166666666666665</v>
      </c>
      <c r="D23" s="11">
        <f t="shared" si="5"/>
        <v>1</v>
      </c>
      <c r="E23" s="11">
        <f t="shared" si="5"/>
        <v>0.58333333333333337</v>
      </c>
      <c r="F23" s="11">
        <f t="shared" si="5"/>
        <v>6.833333333333333</v>
      </c>
      <c r="G23" s="11">
        <f t="shared" si="5"/>
        <v>1.8333333333333333</v>
      </c>
      <c r="H23" s="11">
        <f t="shared" si="5"/>
        <v>1.3333333333333333</v>
      </c>
      <c r="I23" s="11">
        <f t="shared" si="5"/>
        <v>1.0833333333333333</v>
      </c>
      <c r="J23" s="11">
        <f t="shared" si="5"/>
        <v>0.91666666666666663</v>
      </c>
      <c r="K23" s="11">
        <f t="shared" si="5"/>
        <v>0</v>
      </c>
      <c r="L23" s="11">
        <f t="shared" si="5"/>
        <v>0</v>
      </c>
      <c r="M23" s="11">
        <f t="shared" si="5"/>
        <v>11.416666666666666</v>
      </c>
    </row>
    <row r="24" spans="1:16" x14ac:dyDescent="0.25">
      <c r="A24" s="9" t="str">
        <f t="shared" si="4"/>
        <v>Leif Nilsson</v>
      </c>
      <c r="B24" s="10"/>
      <c r="C24" s="11">
        <f t="shared" si="5"/>
        <v>0.61538461538461542</v>
      </c>
      <c r="D24" s="11">
        <f t="shared" si="5"/>
        <v>0.69230769230769229</v>
      </c>
      <c r="E24" s="11">
        <f t="shared" si="5"/>
        <v>7.6923076923076927E-2</v>
      </c>
      <c r="F24" s="11">
        <f t="shared" si="5"/>
        <v>2.4615384615384617</v>
      </c>
      <c r="G24" s="11">
        <f t="shared" si="5"/>
        <v>0.92307692307692313</v>
      </c>
      <c r="H24" s="11">
        <f t="shared" si="5"/>
        <v>0.61538461538461542</v>
      </c>
      <c r="I24" s="11">
        <f t="shared" si="5"/>
        <v>0.15384615384615385</v>
      </c>
      <c r="J24" s="11">
        <f t="shared" si="5"/>
        <v>1.5384615384615385</v>
      </c>
      <c r="K24" s="11">
        <f t="shared" si="5"/>
        <v>0</v>
      </c>
      <c r="L24" s="11">
        <f t="shared" si="5"/>
        <v>0</v>
      </c>
      <c r="M24" s="11">
        <f t="shared" si="5"/>
        <v>3.3846153846153846</v>
      </c>
    </row>
    <row r="25" spans="1:16" x14ac:dyDescent="0.25">
      <c r="A25" s="9" t="str">
        <f t="shared" si="4"/>
        <v>Nik Radulovich</v>
      </c>
      <c r="B25" s="10"/>
      <c r="C25" s="11">
        <f t="shared" si="5"/>
        <v>0</v>
      </c>
      <c r="D25" s="11">
        <f t="shared" si="5"/>
        <v>0</v>
      </c>
      <c r="E25" s="11">
        <f t="shared" si="5"/>
        <v>0</v>
      </c>
      <c r="F25" s="11">
        <f t="shared" si="5"/>
        <v>1</v>
      </c>
      <c r="G25" s="11">
        <f t="shared" si="5"/>
        <v>1</v>
      </c>
      <c r="H25" s="11">
        <f t="shared" si="5"/>
        <v>0</v>
      </c>
      <c r="I25" s="11">
        <f t="shared" si="5"/>
        <v>1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11">
        <f t="shared" si="5"/>
        <v>0</v>
      </c>
    </row>
    <row r="26" spans="1:16" x14ac:dyDescent="0.25">
      <c r="A26" s="9" t="str">
        <f t="shared" si="4"/>
        <v>Steve Favell</v>
      </c>
      <c r="B26" s="10"/>
      <c r="C26" s="11">
        <f t="shared" si="5"/>
        <v>1.9230769230769231</v>
      </c>
      <c r="D26" s="11">
        <f t="shared" si="5"/>
        <v>0</v>
      </c>
      <c r="E26" s="11">
        <f t="shared" si="5"/>
        <v>0.38461538461538464</v>
      </c>
      <c r="F26" s="11">
        <f t="shared" si="5"/>
        <v>5</v>
      </c>
      <c r="G26" s="11">
        <f t="shared" si="5"/>
        <v>0.92307692307692313</v>
      </c>
      <c r="H26" s="11">
        <f t="shared" si="5"/>
        <v>1.0769230769230769</v>
      </c>
      <c r="I26" s="11">
        <f t="shared" si="5"/>
        <v>1.3076923076923077</v>
      </c>
      <c r="J26" s="11">
        <f t="shared" si="5"/>
        <v>2.2307692307692308</v>
      </c>
      <c r="K26" s="11">
        <f t="shared" si="5"/>
        <v>0</v>
      </c>
      <c r="L26" s="11">
        <f t="shared" si="5"/>
        <v>0</v>
      </c>
      <c r="M26" s="11">
        <f t="shared" si="5"/>
        <v>4.2307692307692308</v>
      </c>
    </row>
    <row r="27" spans="1:16" x14ac:dyDescent="0.25">
      <c r="A27" s="9" t="str">
        <f t="shared" si="4"/>
        <v>Steve LeCerf</v>
      </c>
      <c r="B27" s="10"/>
      <c r="C27" s="11">
        <f t="shared" si="5"/>
        <v>3.6</v>
      </c>
      <c r="D27" s="11">
        <f t="shared" si="5"/>
        <v>0.1</v>
      </c>
      <c r="E27" s="11">
        <f t="shared" si="5"/>
        <v>0.5</v>
      </c>
      <c r="F27" s="11">
        <f t="shared" si="5"/>
        <v>4.7</v>
      </c>
      <c r="G27" s="11">
        <f t="shared" si="5"/>
        <v>1.6</v>
      </c>
      <c r="H27" s="11">
        <f t="shared" si="5"/>
        <v>0.7</v>
      </c>
      <c r="I27" s="11">
        <f t="shared" si="5"/>
        <v>0</v>
      </c>
      <c r="J27" s="11">
        <f t="shared" si="5"/>
        <v>1.6</v>
      </c>
      <c r="K27" s="11">
        <f t="shared" si="5"/>
        <v>0</v>
      </c>
      <c r="L27" s="11">
        <f t="shared" si="5"/>
        <v>0</v>
      </c>
      <c r="M27" s="11">
        <f t="shared" si="5"/>
        <v>8</v>
      </c>
    </row>
    <row r="28" spans="1:16" x14ac:dyDescent="0.25">
      <c r="A28" s="9" t="str">
        <f t="shared" si="4"/>
        <v>Steve Barclay</v>
      </c>
      <c r="B28" s="10"/>
      <c r="C28" s="11">
        <f t="shared" si="5"/>
        <v>3.2307692307692308</v>
      </c>
      <c r="D28" s="11">
        <f t="shared" si="5"/>
        <v>0.92307692307692313</v>
      </c>
      <c r="E28" s="11">
        <f t="shared" si="5"/>
        <v>0.61538461538461542</v>
      </c>
      <c r="F28" s="11">
        <f t="shared" si="5"/>
        <v>2.3846153846153846</v>
      </c>
      <c r="G28" s="11">
        <f t="shared" si="5"/>
        <v>2.7692307692307692</v>
      </c>
      <c r="H28" s="11">
        <f t="shared" si="5"/>
        <v>0.92307692307692313</v>
      </c>
      <c r="I28" s="11">
        <f t="shared" si="5"/>
        <v>0.23076923076923078</v>
      </c>
      <c r="J28" s="11">
        <f t="shared" si="5"/>
        <v>0.69230769230769229</v>
      </c>
      <c r="K28" s="11">
        <f t="shared" si="5"/>
        <v>0</v>
      </c>
      <c r="L28" s="11">
        <f t="shared" si="5"/>
        <v>0</v>
      </c>
      <c r="M28" s="11">
        <f t="shared" si="5"/>
        <v>9.8461538461538467</v>
      </c>
    </row>
    <row r="29" spans="1:16" x14ac:dyDescent="0.25">
      <c r="A29" s="9" t="str">
        <f t="shared" si="4"/>
        <v>Ben Little</v>
      </c>
      <c r="B29" s="10"/>
      <c r="C29" s="11">
        <f t="shared" si="5"/>
        <v>2.5833333333333335</v>
      </c>
      <c r="D29" s="11">
        <f t="shared" si="5"/>
        <v>8.3333333333333329E-2</v>
      </c>
      <c r="E29" s="11">
        <f t="shared" si="5"/>
        <v>0.5</v>
      </c>
      <c r="F29" s="11">
        <f t="shared" si="5"/>
        <v>6.75</v>
      </c>
      <c r="G29" s="11">
        <f t="shared" si="5"/>
        <v>1.9166666666666667</v>
      </c>
      <c r="H29" s="11">
        <f t="shared" si="5"/>
        <v>1.25</v>
      </c>
      <c r="I29" s="11">
        <f t="shared" si="5"/>
        <v>8.3333333333333329E-2</v>
      </c>
      <c r="J29" s="11">
        <f t="shared" si="5"/>
        <v>1.8333333333333333</v>
      </c>
      <c r="K29" s="11">
        <f t="shared" si="5"/>
        <v>0</v>
      </c>
      <c r="L29" s="11">
        <f t="shared" si="5"/>
        <v>0</v>
      </c>
      <c r="M29" s="11">
        <f t="shared" si="5"/>
        <v>5.916666666666667</v>
      </c>
    </row>
    <row r="30" spans="1:16" x14ac:dyDescent="0.25">
      <c r="A30" s="9" t="str">
        <f t="shared" si="4"/>
        <v>Dave Peters</v>
      </c>
      <c r="B30" s="10"/>
      <c r="C30" s="11">
        <f t="shared" si="5"/>
        <v>0.90909090909090906</v>
      </c>
      <c r="D30" s="11">
        <f t="shared" si="5"/>
        <v>1</v>
      </c>
      <c r="E30" s="11">
        <f t="shared" si="5"/>
        <v>0</v>
      </c>
      <c r="F30" s="11">
        <f t="shared" si="5"/>
        <v>3.4545454545454546</v>
      </c>
      <c r="G30" s="11">
        <f t="shared" si="5"/>
        <v>1.1818181818181819</v>
      </c>
      <c r="H30" s="11">
        <f t="shared" si="5"/>
        <v>0.54545454545454541</v>
      </c>
      <c r="I30" s="11">
        <f t="shared" si="5"/>
        <v>0</v>
      </c>
      <c r="J30" s="11">
        <f t="shared" si="5"/>
        <v>1.3636363636363635</v>
      </c>
      <c r="K30" s="11">
        <f t="shared" si="5"/>
        <v>0</v>
      </c>
      <c r="L30" s="11">
        <f t="shared" si="5"/>
        <v>0</v>
      </c>
      <c r="M30" s="11">
        <f t="shared" si="5"/>
        <v>4.8181818181818183</v>
      </c>
    </row>
    <row r="31" spans="1:16" x14ac:dyDescent="0.25">
      <c r="A31" s="9" t="str">
        <f t="shared" si="4"/>
        <v>Daniel Jones</v>
      </c>
      <c r="B31" s="8"/>
      <c r="C31" s="11">
        <f t="shared" ref="C31:M31" si="6">IF(ISNUMBER($B12),C12/$B12," ")</f>
        <v>2.5</v>
      </c>
      <c r="D31" s="11">
        <f t="shared" si="6"/>
        <v>0</v>
      </c>
      <c r="E31" s="11">
        <f t="shared" si="6"/>
        <v>1</v>
      </c>
      <c r="F31" s="11">
        <f t="shared" si="6"/>
        <v>3.5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1</v>
      </c>
      <c r="K31" s="11">
        <f t="shared" si="6"/>
        <v>0</v>
      </c>
      <c r="L31" s="11">
        <f t="shared" si="6"/>
        <v>0</v>
      </c>
      <c r="M31" s="11">
        <f t="shared" si="6"/>
        <v>6</v>
      </c>
    </row>
    <row r="32" spans="1:16" x14ac:dyDescent="0.25">
      <c r="A32" s="9" t="str">
        <f t="shared" si="4"/>
        <v xml:space="preserve"> </v>
      </c>
      <c r="B32" s="8"/>
      <c r="C32" s="11" t="str">
        <f t="shared" ref="C32:M32" si="7">IF(ISNUMBER($B13),C13/$B13," ")</f>
        <v xml:space="preserve"> </v>
      </c>
      <c r="D32" s="11" t="str">
        <f t="shared" si="7"/>
        <v xml:space="preserve"> </v>
      </c>
      <c r="E32" s="11" t="str">
        <f t="shared" si="7"/>
        <v xml:space="preserve"> </v>
      </c>
      <c r="F32" s="11" t="str">
        <f t="shared" si="7"/>
        <v xml:space="preserve"> </v>
      </c>
      <c r="G32" s="11" t="str">
        <f t="shared" si="7"/>
        <v xml:space="preserve"> </v>
      </c>
      <c r="H32" s="11" t="str">
        <f t="shared" si="7"/>
        <v xml:space="preserve"> </v>
      </c>
      <c r="I32" s="11" t="str">
        <f t="shared" si="7"/>
        <v xml:space="preserve"> </v>
      </c>
      <c r="J32" s="11" t="str">
        <f t="shared" si="7"/>
        <v xml:space="preserve"> </v>
      </c>
      <c r="K32" s="11" t="str">
        <f t="shared" si="7"/>
        <v xml:space="preserve"> </v>
      </c>
      <c r="L32" s="11" t="str">
        <f t="shared" si="7"/>
        <v xml:space="preserve"> </v>
      </c>
      <c r="M32" s="11" t="str">
        <f t="shared" si="7"/>
        <v xml:space="preserve"> </v>
      </c>
    </row>
    <row r="33" spans="1:13" x14ac:dyDescent="0.25">
      <c r="A33" s="9" t="str">
        <f t="shared" si="4"/>
        <v xml:space="preserve"> </v>
      </c>
      <c r="B33" s="8"/>
      <c r="C33" s="11" t="str">
        <f t="shared" ref="C33:M33" si="8">IF(ISNUMBER($B14),C14/$B14," ")</f>
        <v xml:space="preserve"> </v>
      </c>
      <c r="D33" s="11" t="str">
        <f t="shared" si="8"/>
        <v xml:space="preserve"> </v>
      </c>
      <c r="E33" s="11" t="str">
        <f t="shared" si="8"/>
        <v xml:space="preserve"> </v>
      </c>
      <c r="F33" s="11" t="str">
        <f t="shared" si="8"/>
        <v xml:space="preserve"> </v>
      </c>
      <c r="G33" s="11" t="str">
        <f t="shared" si="8"/>
        <v xml:space="preserve"> </v>
      </c>
      <c r="H33" s="11" t="str">
        <f t="shared" si="8"/>
        <v xml:space="preserve"> </v>
      </c>
      <c r="I33" s="11" t="str">
        <f t="shared" si="8"/>
        <v xml:space="preserve"> </v>
      </c>
      <c r="J33" s="11" t="str">
        <f t="shared" si="8"/>
        <v xml:space="preserve"> </v>
      </c>
      <c r="K33" s="11" t="str">
        <f t="shared" si="8"/>
        <v xml:space="preserve"> </v>
      </c>
      <c r="L33" s="11" t="str">
        <f t="shared" si="8"/>
        <v xml:space="preserve"> </v>
      </c>
      <c r="M33" s="11" t="str">
        <f t="shared" si="8"/>
        <v xml:space="preserve"> </v>
      </c>
    </row>
    <row r="34" spans="1:13" x14ac:dyDescent="0.25">
      <c r="A34" s="9" t="str">
        <f t="shared" si="4"/>
        <v xml:space="preserve"> </v>
      </c>
      <c r="B34" s="8"/>
      <c r="C34" s="11" t="str">
        <f t="shared" ref="C34:M34" si="9">IF(ISNUMBER($B15),C15/$B15," ")</f>
        <v xml:space="preserve"> </v>
      </c>
      <c r="D34" s="11" t="str">
        <f t="shared" si="9"/>
        <v xml:space="preserve"> </v>
      </c>
      <c r="E34" s="11" t="str">
        <f t="shared" si="9"/>
        <v xml:space="preserve"> </v>
      </c>
      <c r="F34" s="11" t="str">
        <f t="shared" si="9"/>
        <v xml:space="preserve"> </v>
      </c>
      <c r="G34" s="11" t="str">
        <f t="shared" si="9"/>
        <v xml:space="preserve"> </v>
      </c>
      <c r="H34" s="11" t="str">
        <f t="shared" si="9"/>
        <v xml:space="preserve"> </v>
      </c>
      <c r="I34" s="11" t="str">
        <f t="shared" si="9"/>
        <v xml:space="preserve"> </v>
      </c>
      <c r="J34" s="11" t="str">
        <f t="shared" si="9"/>
        <v xml:space="preserve"> </v>
      </c>
      <c r="K34" s="11" t="str">
        <f t="shared" si="9"/>
        <v xml:space="preserve"> </v>
      </c>
      <c r="L34" s="11" t="str">
        <f t="shared" si="9"/>
        <v xml:space="preserve"> </v>
      </c>
      <c r="M34" s="11" t="str">
        <f t="shared" si="9"/>
        <v xml:space="preserve"> </v>
      </c>
    </row>
    <row r="35" spans="1:13" x14ac:dyDescent="0.25">
      <c r="A35" s="9" t="str">
        <f t="shared" si="4"/>
        <v xml:space="preserve"> </v>
      </c>
      <c r="B35" s="17"/>
      <c r="C35" s="11" t="str">
        <f t="shared" ref="C35:M35" si="10">IF(ISNUMBER($B16),C16/$B16," ")</f>
        <v xml:space="preserve"> </v>
      </c>
      <c r="D35" s="11" t="str">
        <f t="shared" si="10"/>
        <v xml:space="preserve"> </v>
      </c>
      <c r="E35" s="11" t="str">
        <f t="shared" si="10"/>
        <v xml:space="preserve"> </v>
      </c>
      <c r="F35" s="11" t="str">
        <f t="shared" si="10"/>
        <v xml:space="preserve"> </v>
      </c>
      <c r="G35" s="11" t="str">
        <f t="shared" si="10"/>
        <v xml:space="preserve"> </v>
      </c>
      <c r="H35" s="11" t="str">
        <f t="shared" si="10"/>
        <v xml:space="preserve"> </v>
      </c>
      <c r="I35" s="11" t="str">
        <f t="shared" si="10"/>
        <v xml:space="preserve"> </v>
      </c>
      <c r="J35" s="11" t="str">
        <f t="shared" si="10"/>
        <v xml:space="preserve"> </v>
      </c>
      <c r="K35" s="11" t="str">
        <f t="shared" si="10"/>
        <v xml:space="preserve"> </v>
      </c>
      <c r="L35" s="11" t="str">
        <f t="shared" si="10"/>
        <v xml:space="preserve"> </v>
      </c>
      <c r="M35" s="11" t="str">
        <f t="shared" si="10"/>
        <v xml:space="preserve"> </v>
      </c>
    </row>
    <row r="36" spans="1:13" x14ac:dyDescent="0.25">
      <c r="A36" s="9" t="str">
        <f t="shared" si="4"/>
        <v xml:space="preserve"> </v>
      </c>
      <c r="B36" s="17"/>
      <c r="C36" s="11" t="str">
        <f t="shared" ref="C36:M36" si="11">IF(ISNUMBER($B17),C17/$B17," ")</f>
        <v xml:space="preserve"> </v>
      </c>
      <c r="D36" s="11" t="str">
        <f t="shared" si="11"/>
        <v xml:space="preserve"> </v>
      </c>
      <c r="E36" s="11" t="str">
        <f t="shared" si="11"/>
        <v xml:space="preserve"> </v>
      </c>
      <c r="F36" s="11" t="str">
        <f t="shared" si="11"/>
        <v xml:space="preserve"> </v>
      </c>
      <c r="G36" s="11" t="str">
        <f t="shared" si="11"/>
        <v xml:space="preserve"> </v>
      </c>
      <c r="H36" s="11" t="str">
        <f t="shared" si="11"/>
        <v xml:space="preserve"> </v>
      </c>
      <c r="I36" s="11" t="str">
        <f t="shared" si="11"/>
        <v xml:space="preserve"> </v>
      </c>
      <c r="J36" s="11" t="str">
        <f t="shared" si="11"/>
        <v xml:space="preserve"> </v>
      </c>
      <c r="K36" s="11" t="str">
        <f t="shared" si="11"/>
        <v xml:space="preserve"> </v>
      </c>
      <c r="L36" s="11" t="str">
        <f t="shared" si="11"/>
        <v xml:space="preserve"> </v>
      </c>
      <c r="M36" s="11" t="str">
        <f t="shared" si="11"/>
        <v xml:space="preserve"> </v>
      </c>
    </row>
  </sheetData>
  <mergeCells count="3">
    <mergeCell ref="A19:M19"/>
    <mergeCell ref="A20:M20"/>
    <mergeCell ref="A1:O1"/>
  </mergeCells>
  <conditionalFormatting sqref="A3">
    <cfRule type="expression" dxfId="19" priority="3">
      <formula>O3&gt;8</formula>
    </cfRule>
  </conditionalFormatting>
  <conditionalFormatting sqref="A4:A17">
    <cfRule type="expression" dxfId="18" priority="1">
      <formula>O4&gt;8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U41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19" width="0" style="5" hidden="1" customWidth="1"/>
    <col min="20" max="16384" width="9.140625" style="5"/>
  </cols>
  <sheetData>
    <row r="1" spans="1:21" x14ac:dyDescent="0.25">
      <c r="A1" s="53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30"/>
      <c r="Q1" s="23" t="s">
        <v>12</v>
      </c>
    </row>
    <row r="2" spans="1:21" x14ac:dyDescent="0.25">
      <c r="A2" s="8" t="s">
        <v>30</v>
      </c>
      <c r="B2" s="8" t="s">
        <v>31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39</v>
      </c>
      <c r="K2" s="8" t="s">
        <v>40</v>
      </c>
      <c r="L2" s="8" t="s">
        <v>41</v>
      </c>
      <c r="M2" s="8" t="s">
        <v>42</v>
      </c>
      <c r="N2" s="17" t="s">
        <v>68</v>
      </c>
      <c r="O2" s="17" t="s">
        <v>69</v>
      </c>
      <c r="P2" s="17" t="s">
        <v>118</v>
      </c>
      <c r="Q2" s="16"/>
      <c r="R2" s="16" t="s">
        <v>119</v>
      </c>
      <c r="S2" s="16" t="s">
        <v>120</v>
      </c>
    </row>
    <row r="3" spans="1:21" x14ac:dyDescent="0.25">
      <c r="A3" s="9" t="s">
        <v>13</v>
      </c>
      <c r="B3" s="10">
        <v>13</v>
      </c>
      <c r="C3" s="10">
        <v>44</v>
      </c>
      <c r="D3" s="10">
        <v>2</v>
      </c>
      <c r="E3" s="10">
        <v>25</v>
      </c>
      <c r="F3" s="10">
        <v>68</v>
      </c>
      <c r="G3" s="10">
        <v>17</v>
      </c>
      <c r="H3" s="10">
        <v>24</v>
      </c>
      <c r="I3" s="10">
        <v>2</v>
      </c>
      <c r="J3" s="10">
        <v>29</v>
      </c>
      <c r="K3" s="10">
        <v>0</v>
      </c>
      <c r="L3" s="10">
        <v>0</v>
      </c>
      <c r="M3" s="10">
        <v>119</v>
      </c>
      <c r="N3" s="17">
        <f>VLOOKUP(A3,Games!$A$2:$D$527,3,FALSE)</f>
        <v>0</v>
      </c>
      <c r="O3" s="17">
        <f>VLOOKUP(A3,Games!$A$2:$D$527,4,FALSE)</f>
        <v>13</v>
      </c>
      <c r="P3" s="11">
        <f>(R3-S3)/B3</f>
        <v>13.23076923076923</v>
      </c>
      <c r="Q3" s="16"/>
      <c r="R3" s="16">
        <f>SUM(M3,I3,H3,G3,F3)</f>
        <v>230</v>
      </c>
      <c r="S3" s="16">
        <f>SUM((J3*2),(K3*3),(L3*4))</f>
        <v>58</v>
      </c>
    </row>
    <row r="4" spans="1:21" x14ac:dyDescent="0.25">
      <c r="A4" s="9" t="s">
        <v>106</v>
      </c>
      <c r="B4" s="10">
        <v>13</v>
      </c>
      <c r="C4" s="10">
        <v>50</v>
      </c>
      <c r="D4" s="10">
        <v>2</v>
      </c>
      <c r="E4" s="10">
        <v>22</v>
      </c>
      <c r="F4" s="10">
        <v>57</v>
      </c>
      <c r="G4" s="10">
        <v>25</v>
      </c>
      <c r="H4" s="10">
        <v>18</v>
      </c>
      <c r="I4" s="10">
        <v>3</v>
      </c>
      <c r="J4" s="10">
        <v>15</v>
      </c>
      <c r="K4" s="10">
        <v>0</v>
      </c>
      <c r="L4" s="10">
        <v>1</v>
      </c>
      <c r="M4" s="10">
        <v>128</v>
      </c>
      <c r="N4" s="17">
        <f>VLOOKUP(A4,Games!$A$2:$D$527,3,FALSE)</f>
        <v>0</v>
      </c>
      <c r="O4" s="17">
        <f>VLOOKUP(A4,Games!$A$2:$D$527,4,FALSE)</f>
        <v>13</v>
      </c>
      <c r="P4" s="11">
        <f t="shared" ref="P4:P10" si="0">(R4-S4)/B4</f>
        <v>15.153846153846153</v>
      </c>
      <c r="Q4" s="16"/>
      <c r="R4" s="16">
        <f t="shared" ref="R4:R10" si="1">SUM(M4,I4,H4,G4,F4)</f>
        <v>231</v>
      </c>
      <c r="S4" s="16">
        <f t="shared" ref="S4:S10" si="2">SUM((J4*2),(K4*3),(L4*4))</f>
        <v>34</v>
      </c>
    </row>
    <row r="5" spans="1:21" x14ac:dyDescent="0.25">
      <c r="A5" s="9" t="s">
        <v>14</v>
      </c>
      <c r="B5" s="10">
        <v>9</v>
      </c>
      <c r="C5" s="10">
        <v>27</v>
      </c>
      <c r="D5" s="10">
        <v>0</v>
      </c>
      <c r="E5" s="10">
        <v>12</v>
      </c>
      <c r="F5" s="10">
        <v>95</v>
      </c>
      <c r="G5" s="10">
        <v>5</v>
      </c>
      <c r="H5" s="10">
        <v>20</v>
      </c>
      <c r="I5" s="10">
        <v>1</v>
      </c>
      <c r="J5" s="10">
        <v>17</v>
      </c>
      <c r="K5" s="10">
        <v>0</v>
      </c>
      <c r="L5" s="10">
        <v>0</v>
      </c>
      <c r="M5" s="10">
        <v>66</v>
      </c>
      <c r="N5" s="17">
        <f>VLOOKUP(A5,Games!$A$2:$D$527,3,FALSE)</f>
        <v>0</v>
      </c>
      <c r="O5" s="17">
        <f>VLOOKUP(A5,Games!$A$2:$D$527,4,FALSE)</f>
        <v>8</v>
      </c>
      <c r="P5" s="11">
        <f t="shared" si="0"/>
        <v>17</v>
      </c>
      <c r="Q5" s="16"/>
      <c r="R5" s="16">
        <f t="shared" si="1"/>
        <v>187</v>
      </c>
      <c r="S5" s="16">
        <f t="shared" si="2"/>
        <v>34</v>
      </c>
    </row>
    <row r="6" spans="1:21" x14ac:dyDescent="0.25">
      <c r="A6" s="9" t="s">
        <v>15</v>
      </c>
      <c r="B6" s="10">
        <v>12</v>
      </c>
      <c r="C6" s="10">
        <v>14</v>
      </c>
      <c r="D6" s="10">
        <v>5</v>
      </c>
      <c r="E6" s="10">
        <v>2</v>
      </c>
      <c r="F6" s="10">
        <v>78</v>
      </c>
      <c r="G6" s="10">
        <v>9</v>
      </c>
      <c r="H6" s="10">
        <v>18</v>
      </c>
      <c r="I6" s="10">
        <v>2</v>
      </c>
      <c r="J6" s="10">
        <v>16</v>
      </c>
      <c r="K6" s="10">
        <v>1</v>
      </c>
      <c r="L6" s="10">
        <v>0</v>
      </c>
      <c r="M6" s="10">
        <v>45</v>
      </c>
      <c r="N6" s="17">
        <f>VLOOKUP(A6,Games!$A$2:$D$527,3,FALSE)</f>
        <v>0</v>
      </c>
      <c r="O6" s="17">
        <f>VLOOKUP(A6,Games!$A$2:$D$527,4,FALSE)</f>
        <v>12</v>
      </c>
      <c r="P6" s="11">
        <f t="shared" si="0"/>
        <v>9.75</v>
      </c>
      <c r="Q6" s="16"/>
      <c r="R6" s="16">
        <f t="shared" si="1"/>
        <v>152</v>
      </c>
      <c r="S6" s="16">
        <f t="shared" si="2"/>
        <v>35</v>
      </c>
    </row>
    <row r="7" spans="1:21" x14ac:dyDescent="0.25">
      <c r="A7" s="9" t="s">
        <v>156</v>
      </c>
      <c r="B7" s="10">
        <v>13</v>
      </c>
      <c r="C7" s="10">
        <v>23</v>
      </c>
      <c r="D7" s="10">
        <v>11</v>
      </c>
      <c r="E7" s="10">
        <v>10</v>
      </c>
      <c r="F7" s="10">
        <v>23</v>
      </c>
      <c r="G7" s="10">
        <v>18</v>
      </c>
      <c r="H7" s="10">
        <v>12</v>
      </c>
      <c r="I7" s="10">
        <v>1</v>
      </c>
      <c r="J7" s="10">
        <v>14</v>
      </c>
      <c r="K7" s="10">
        <v>0</v>
      </c>
      <c r="L7" s="10">
        <v>0</v>
      </c>
      <c r="M7" s="10">
        <v>89</v>
      </c>
      <c r="N7" s="17">
        <f>VLOOKUP(A7,Games!$A$2:$D$527,3,FALSE)</f>
        <v>0</v>
      </c>
      <c r="O7" s="17">
        <f>VLOOKUP(A7,Games!$A$2:$D$527,4,FALSE)</f>
        <v>13</v>
      </c>
      <c r="P7" s="11">
        <f t="shared" si="0"/>
        <v>8.8461538461538467</v>
      </c>
      <c r="Q7" s="16"/>
      <c r="R7" s="16">
        <f t="shared" si="1"/>
        <v>143</v>
      </c>
      <c r="S7" s="16">
        <f t="shared" si="2"/>
        <v>28</v>
      </c>
    </row>
    <row r="8" spans="1:21" x14ac:dyDescent="0.25">
      <c r="A8" s="9" t="s">
        <v>16</v>
      </c>
      <c r="B8" s="10">
        <v>6</v>
      </c>
      <c r="C8" s="10">
        <v>1</v>
      </c>
      <c r="D8" s="10">
        <v>1</v>
      </c>
      <c r="E8" s="10">
        <v>2</v>
      </c>
      <c r="F8" s="10">
        <v>19</v>
      </c>
      <c r="G8" s="10">
        <v>7</v>
      </c>
      <c r="H8" s="10">
        <v>4</v>
      </c>
      <c r="I8" s="10">
        <v>1</v>
      </c>
      <c r="J8" s="10">
        <v>2</v>
      </c>
      <c r="K8" s="10">
        <v>0</v>
      </c>
      <c r="L8" s="10">
        <v>0</v>
      </c>
      <c r="M8" s="10">
        <v>7</v>
      </c>
      <c r="N8" s="17">
        <f>VLOOKUP(A8,Games!$A$2:$D$527,3,FALSE)</f>
        <v>0</v>
      </c>
      <c r="O8" s="17">
        <f>VLOOKUP(A8,Games!$A$2:$D$527,4,FALSE)</f>
        <v>6</v>
      </c>
      <c r="P8" s="11">
        <f t="shared" si="0"/>
        <v>5.666666666666667</v>
      </c>
      <c r="Q8" s="16"/>
      <c r="R8" s="16">
        <f t="shared" si="1"/>
        <v>38</v>
      </c>
      <c r="S8" s="16">
        <f t="shared" si="2"/>
        <v>4</v>
      </c>
    </row>
    <row r="9" spans="1:21" x14ac:dyDescent="0.25">
      <c r="A9" s="9" t="s">
        <v>157</v>
      </c>
      <c r="B9" s="10">
        <v>1</v>
      </c>
      <c r="C9" s="10">
        <v>0</v>
      </c>
      <c r="D9" s="10">
        <v>0</v>
      </c>
      <c r="E9" s="10">
        <v>1</v>
      </c>
      <c r="F9" s="10">
        <v>2</v>
      </c>
      <c r="G9" s="10">
        <v>0</v>
      </c>
      <c r="H9" s="10">
        <v>2</v>
      </c>
      <c r="I9" s="10">
        <v>0</v>
      </c>
      <c r="J9" s="10">
        <v>1</v>
      </c>
      <c r="K9" s="10">
        <v>0</v>
      </c>
      <c r="L9" s="10">
        <v>0</v>
      </c>
      <c r="M9" s="10">
        <v>1</v>
      </c>
      <c r="N9" s="17">
        <f>VLOOKUP(A9,Games!$A$2:$D$527,3,FALSE)</f>
        <v>0</v>
      </c>
      <c r="O9" s="17">
        <f>VLOOKUP(A9,Games!$A$2:$D$527,4,FALSE)</f>
        <v>1</v>
      </c>
      <c r="P9" s="11">
        <f t="shared" si="0"/>
        <v>3</v>
      </c>
      <c r="Q9" s="16"/>
      <c r="R9" s="16">
        <f t="shared" si="1"/>
        <v>5</v>
      </c>
      <c r="S9" s="16">
        <f t="shared" si="2"/>
        <v>2</v>
      </c>
    </row>
    <row r="10" spans="1:21" x14ac:dyDescent="0.25">
      <c r="A10" s="9" t="s">
        <v>168</v>
      </c>
      <c r="B10" s="10">
        <v>6</v>
      </c>
      <c r="C10" s="10">
        <v>3</v>
      </c>
      <c r="D10" s="10">
        <v>5</v>
      </c>
      <c r="E10" s="10">
        <v>0</v>
      </c>
      <c r="F10" s="10">
        <v>9</v>
      </c>
      <c r="G10" s="10">
        <v>9</v>
      </c>
      <c r="H10" s="10">
        <v>3</v>
      </c>
      <c r="I10" s="10">
        <v>1</v>
      </c>
      <c r="J10" s="10">
        <v>10</v>
      </c>
      <c r="K10" s="10">
        <v>0</v>
      </c>
      <c r="L10" s="10">
        <v>0</v>
      </c>
      <c r="M10" s="10">
        <v>21</v>
      </c>
      <c r="N10" s="17">
        <f>VLOOKUP(A10,Games!$A$2:$D$527,3,FALSE)</f>
        <v>0</v>
      </c>
      <c r="O10" s="17">
        <f>VLOOKUP(A10,Games!$A$2:$D$527,4,FALSE)</f>
        <v>6</v>
      </c>
      <c r="P10" s="11">
        <f t="shared" si="0"/>
        <v>3.8333333333333335</v>
      </c>
      <c r="Q10" s="16"/>
      <c r="R10" s="16">
        <f t="shared" si="1"/>
        <v>43</v>
      </c>
      <c r="S10" s="16">
        <f t="shared" si="2"/>
        <v>20</v>
      </c>
    </row>
    <row r="11" spans="1:21" x14ac:dyDescent="0.25">
      <c r="A11" s="9" t="s">
        <v>64</v>
      </c>
      <c r="B11" s="10">
        <v>8</v>
      </c>
      <c r="C11" s="10">
        <v>18</v>
      </c>
      <c r="D11" s="10">
        <v>3</v>
      </c>
      <c r="E11" s="10">
        <v>6</v>
      </c>
      <c r="F11" s="10">
        <v>76</v>
      </c>
      <c r="G11" s="10">
        <v>11</v>
      </c>
      <c r="H11" s="10">
        <v>12</v>
      </c>
      <c r="I11" s="10">
        <v>3</v>
      </c>
      <c r="J11" s="10">
        <v>14</v>
      </c>
      <c r="K11" s="10">
        <v>1</v>
      </c>
      <c r="L11" s="10">
        <v>0</v>
      </c>
      <c r="M11" s="10">
        <v>51</v>
      </c>
      <c r="N11" s="17">
        <f>VLOOKUP(A11,Games!$A$2:$D$527,3,FALSE)</f>
        <v>0</v>
      </c>
      <c r="O11" s="17">
        <f>VLOOKUP(A11,Games!$A$2:$D$527,4,FALSE)</f>
        <v>8</v>
      </c>
      <c r="P11" s="11">
        <f t="shared" ref="P11" si="3">(R11-S11)/B11</f>
        <v>15.25</v>
      </c>
      <c r="Q11" s="16"/>
      <c r="R11" s="16">
        <f t="shared" ref="R11" si="4">SUM(M11,I11,H11,G11,F11)</f>
        <v>153</v>
      </c>
      <c r="S11" s="16">
        <f t="shared" ref="S11" si="5">SUM((J11*2),(K11*3),(L11*4))</f>
        <v>31</v>
      </c>
      <c r="T11" s="16"/>
      <c r="U11" s="16"/>
    </row>
    <row r="12" spans="1:21" x14ac:dyDescent="0.25">
      <c r="A12" s="9" t="s">
        <v>81</v>
      </c>
      <c r="B12" s="8">
        <v>5</v>
      </c>
      <c r="C12" s="8">
        <v>8</v>
      </c>
      <c r="D12" s="8">
        <v>0</v>
      </c>
      <c r="E12" s="8">
        <v>6</v>
      </c>
      <c r="F12" s="8">
        <v>29</v>
      </c>
      <c r="G12" s="8">
        <v>3</v>
      </c>
      <c r="H12" s="8">
        <v>2</v>
      </c>
      <c r="I12" s="8">
        <v>0</v>
      </c>
      <c r="J12" s="8">
        <v>10</v>
      </c>
      <c r="K12" s="8">
        <v>0</v>
      </c>
      <c r="L12" s="8">
        <v>0</v>
      </c>
      <c r="M12" s="8">
        <v>22</v>
      </c>
      <c r="N12" s="17">
        <f>VLOOKUP(A12,Games!$A$2:$D$527,3,FALSE)</f>
        <v>2</v>
      </c>
      <c r="O12" s="17">
        <f>VLOOKUP(A12,Games!$A$2:$D$527,4,FALSE)</f>
        <v>7</v>
      </c>
      <c r="P12" s="11">
        <f t="shared" ref="P12" si="6">(R12-S12)/B12</f>
        <v>7.2</v>
      </c>
      <c r="Q12" s="16"/>
      <c r="R12" s="16">
        <f t="shared" ref="R12" si="7">SUM(M12,I12,H12,G12,F12)</f>
        <v>56</v>
      </c>
      <c r="S12" s="16">
        <f t="shared" ref="S12" si="8">SUM((J12*2),(K12*3),(L12*4))</f>
        <v>20</v>
      </c>
      <c r="T12" s="16"/>
      <c r="U12" s="16"/>
    </row>
    <row r="13" spans="1:2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7"/>
      <c r="P13" s="11"/>
      <c r="Q13" s="16"/>
      <c r="R13" s="16"/>
      <c r="S13" s="16"/>
    </row>
    <row r="14" spans="1:21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1"/>
      <c r="Q14" s="16"/>
      <c r="R14" s="16"/>
      <c r="S14" s="16"/>
    </row>
    <row r="15" spans="1:21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1"/>
      <c r="Q15" s="16"/>
      <c r="R15" s="16"/>
      <c r="S15" s="16"/>
    </row>
    <row r="16" spans="1:21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16" customFormat="1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16" customFormat="1" x14ac:dyDescent="0.25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16" customFormat="1" x14ac:dyDescent="0.25">
      <c r="A19" s="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s="16" customForma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6" x14ac:dyDescent="0.25">
      <c r="A21" s="39" t="s">
        <v>43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6" x14ac:dyDescent="0.25">
      <c r="A22" s="53" t="s">
        <v>12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6" x14ac:dyDescent="0.25">
      <c r="A23" s="8" t="s">
        <v>30</v>
      </c>
      <c r="B23" s="8" t="s">
        <v>31</v>
      </c>
      <c r="C23" s="8" t="s">
        <v>32</v>
      </c>
      <c r="D23" s="8" t="s">
        <v>33</v>
      </c>
      <c r="E23" s="8" t="s">
        <v>34</v>
      </c>
      <c r="F23" s="8" t="s">
        <v>35</v>
      </c>
      <c r="G23" s="8" t="s">
        <v>36</v>
      </c>
      <c r="H23" s="8" t="s">
        <v>37</v>
      </c>
      <c r="I23" s="8" t="s">
        <v>38</v>
      </c>
      <c r="J23" s="8" t="s">
        <v>39</v>
      </c>
      <c r="K23" s="8" t="s">
        <v>40</v>
      </c>
      <c r="L23" s="8" t="s">
        <v>41</v>
      </c>
      <c r="M23" s="8" t="s">
        <v>42</v>
      </c>
    </row>
    <row r="24" spans="1:16" x14ac:dyDescent="0.25">
      <c r="A24" s="9" t="str">
        <f>IF(A3=""," ",A3)</f>
        <v>Aaron McMillan</v>
      </c>
      <c r="B24" s="10"/>
      <c r="C24" s="11">
        <f t="shared" ref="C24:M24" si="9">IF(ISNUMBER($B3),C3/$B3," ")</f>
        <v>3.3846153846153846</v>
      </c>
      <c r="D24" s="11">
        <f t="shared" si="9"/>
        <v>0.15384615384615385</v>
      </c>
      <c r="E24" s="11">
        <f t="shared" si="9"/>
        <v>1.9230769230769231</v>
      </c>
      <c r="F24" s="11">
        <f t="shared" si="9"/>
        <v>5.2307692307692308</v>
      </c>
      <c r="G24" s="11">
        <f t="shared" si="9"/>
        <v>1.3076923076923077</v>
      </c>
      <c r="H24" s="11">
        <f t="shared" si="9"/>
        <v>1.8461538461538463</v>
      </c>
      <c r="I24" s="11">
        <f t="shared" si="9"/>
        <v>0.15384615384615385</v>
      </c>
      <c r="J24" s="11">
        <f t="shared" si="9"/>
        <v>2.2307692307692308</v>
      </c>
      <c r="K24" s="11">
        <f t="shared" si="9"/>
        <v>0</v>
      </c>
      <c r="L24" s="11">
        <f t="shared" si="9"/>
        <v>0</v>
      </c>
      <c r="M24" s="11">
        <f t="shared" si="9"/>
        <v>9.1538461538461533</v>
      </c>
    </row>
    <row r="25" spans="1:16" x14ac:dyDescent="0.25">
      <c r="A25" s="9" t="str">
        <f t="shared" ref="A25:A41" si="10">IF(A4=""," ",A4)</f>
        <v>Fergus Cotton</v>
      </c>
      <c r="B25" s="10"/>
      <c r="C25" s="11">
        <f t="shared" ref="C25:M25" si="11">IF(ISNUMBER($B4),C4/$B4," ")</f>
        <v>3.8461538461538463</v>
      </c>
      <c r="D25" s="11">
        <f t="shared" si="11"/>
        <v>0.15384615384615385</v>
      </c>
      <c r="E25" s="11">
        <f t="shared" si="11"/>
        <v>1.6923076923076923</v>
      </c>
      <c r="F25" s="11">
        <f t="shared" si="11"/>
        <v>4.384615384615385</v>
      </c>
      <c r="G25" s="11">
        <f t="shared" si="11"/>
        <v>1.9230769230769231</v>
      </c>
      <c r="H25" s="11">
        <f t="shared" si="11"/>
        <v>1.3846153846153846</v>
      </c>
      <c r="I25" s="11">
        <f t="shared" si="11"/>
        <v>0.23076923076923078</v>
      </c>
      <c r="J25" s="11">
        <f t="shared" si="11"/>
        <v>1.1538461538461537</v>
      </c>
      <c r="K25" s="11">
        <f t="shared" si="11"/>
        <v>0</v>
      </c>
      <c r="L25" s="11">
        <f t="shared" si="11"/>
        <v>7.6923076923076927E-2</v>
      </c>
      <c r="M25" s="11">
        <f t="shared" si="11"/>
        <v>9.8461538461538467</v>
      </c>
    </row>
    <row r="26" spans="1:16" x14ac:dyDescent="0.25">
      <c r="A26" s="9" t="str">
        <f t="shared" si="10"/>
        <v>Jac Richardson</v>
      </c>
      <c r="B26" s="10"/>
      <c r="C26" s="11">
        <f t="shared" ref="C26:M26" si="12">IF(ISNUMBER($B5),C5/$B5," ")</f>
        <v>3</v>
      </c>
      <c r="D26" s="11">
        <f t="shared" si="12"/>
        <v>0</v>
      </c>
      <c r="E26" s="11">
        <f t="shared" si="12"/>
        <v>1.3333333333333333</v>
      </c>
      <c r="F26" s="11">
        <f t="shared" si="12"/>
        <v>10.555555555555555</v>
      </c>
      <c r="G26" s="11">
        <f t="shared" si="12"/>
        <v>0.55555555555555558</v>
      </c>
      <c r="H26" s="11">
        <f t="shared" si="12"/>
        <v>2.2222222222222223</v>
      </c>
      <c r="I26" s="11">
        <f t="shared" si="12"/>
        <v>0.1111111111111111</v>
      </c>
      <c r="J26" s="11">
        <f t="shared" si="12"/>
        <v>1.8888888888888888</v>
      </c>
      <c r="K26" s="11">
        <f t="shared" si="12"/>
        <v>0</v>
      </c>
      <c r="L26" s="11">
        <f t="shared" si="12"/>
        <v>0</v>
      </c>
      <c r="M26" s="11">
        <f t="shared" si="12"/>
        <v>7.333333333333333</v>
      </c>
    </row>
    <row r="27" spans="1:16" x14ac:dyDescent="0.25">
      <c r="A27" s="9" t="str">
        <f t="shared" si="10"/>
        <v>Jason Brown</v>
      </c>
      <c r="B27" s="10"/>
      <c r="C27" s="11">
        <f t="shared" ref="C27:M27" si="13">IF(ISNUMBER($B6),C6/$B6," ")</f>
        <v>1.1666666666666667</v>
      </c>
      <c r="D27" s="11">
        <f t="shared" si="13"/>
        <v>0.41666666666666669</v>
      </c>
      <c r="E27" s="11">
        <f t="shared" si="13"/>
        <v>0.16666666666666666</v>
      </c>
      <c r="F27" s="11">
        <f t="shared" si="13"/>
        <v>6.5</v>
      </c>
      <c r="G27" s="11">
        <f t="shared" si="13"/>
        <v>0.75</v>
      </c>
      <c r="H27" s="11">
        <f t="shared" si="13"/>
        <v>1.5</v>
      </c>
      <c r="I27" s="11">
        <f t="shared" si="13"/>
        <v>0.16666666666666666</v>
      </c>
      <c r="J27" s="11">
        <f t="shared" si="13"/>
        <v>1.3333333333333333</v>
      </c>
      <c r="K27" s="11">
        <f t="shared" si="13"/>
        <v>8.3333333333333329E-2</v>
      </c>
      <c r="L27" s="11">
        <f t="shared" si="13"/>
        <v>0</v>
      </c>
      <c r="M27" s="11">
        <f t="shared" si="13"/>
        <v>3.75</v>
      </c>
    </row>
    <row r="28" spans="1:16" x14ac:dyDescent="0.25">
      <c r="A28" s="9" t="str">
        <f t="shared" si="10"/>
        <v>Jason Turner</v>
      </c>
      <c r="B28" s="10"/>
      <c r="C28" s="11">
        <f t="shared" ref="C28:M28" si="14">IF(ISNUMBER($B7),C7/$B7," ")</f>
        <v>1.7692307692307692</v>
      </c>
      <c r="D28" s="11">
        <f t="shared" si="14"/>
        <v>0.84615384615384615</v>
      </c>
      <c r="E28" s="11">
        <f t="shared" si="14"/>
        <v>0.76923076923076927</v>
      </c>
      <c r="F28" s="11">
        <f t="shared" si="14"/>
        <v>1.7692307692307692</v>
      </c>
      <c r="G28" s="11">
        <f t="shared" si="14"/>
        <v>1.3846153846153846</v>
      </c>
      <c r="H28" s="11">
        <f t="shared" si="14"/>
        <v>0.92307692307692313</v>
      </c>
      <c r="I28" s="11">
        <f t="shared" si="14"/>
        <v>7.6923076923076927E-2</v>
      </c>
      <c r="J28" s="11">
        <f t="shared" si="14"/>
        <v>1.0769230769230769</v>
      </c>
      <c r="K28" s="11">
        <f t="shared" si="14"/>
        <v>0</v>
      </c>
      <c r="L28" s="11">
        <f t="shared" si="14"/>
        <v>0</v>
      </c>
      <c r="M28" s="11">
        <f t="shared" si="14"/>
        <v>6.8461538461538458</v>
      </c>
    </row>
    <row r="29" spans="1:16" x14ac:dyDescent="0.25">
      <c r="A29" s="9" t="str">
        <f t="shared" si="10"/>
        <v>Marc Brown</v>
      </c>
      <c r="B29" s="10"/>
      <c r="C29" s="11">
        <f t="shared" ref="C29:M29" si="15">IF(ISNUMBER($B8),C8/$B8," ")</f>
        <v>0.16666666666666666</v>
      </c>
      <c r="D29" s="11">
        <f t="shared" si="15"/>
        <v>0.16666666666666666</v>
      </c>
      <c r="E29" s="11">
        <f t="shared" si="15"/>
        <v>0.33333333333333331</v>
      </c>
      <c r="F29" s="11">
        <f t="shared" si="15"/>
        <v>3.1666666666666665</v>
      </c>
      <c r="G29" s="11">
        <f t="shared" si="15"/>
        <v>1.1666666666666667</v>
      </c>
      <c r="H29" s="11">
        <f t="shared" si="15"/>
        <v>0.66666666666666663</v>
      </c>
      <c r="I29" s="11">
        <f t="shared" si="15"/>
        <v>0.16666666666666666</v>
      </c>
      <c r="J29" s="11">
        <f t="shared" si="15"/>
        <v>0.33333333333333331</v>
      </c>
      <c r="K29" s="11">
        <f t="shared" si="15"/>
        <v>0</v>
      </c>
      <c r="L29" s="11">
        <f t="shared" si="15"/>
        <v>0</v>
      </c>
      <c r="M29" s="11">
        <f t="shared" si="15"/>
        <v>1.1666666666666667</v>
      </c>
    </row>
    <row r="30" spans="1:16" x14ac:dyDescent="0.25">
      <c r="A30" s="9" t="str">
        <f t="shared" si="10"/>
        <v>Matt Roberts</v>
      </c>
      <c r="B30" s="10"/>
      <c r="C30" s="11">
        <f t="shared" ref="C30:M30" si="16">IF(ISNUMBER($B9),C9/$B9," ")</f>
        <v>0</v>
      </c>
      <c r="D30" s="11">
        <f t="shared" si="16"/>
        <v>0</v>
      </c>
      <c r="E30" s="11">
        <f t="shared" si="16"/>
        <v>1</v>
      </c>
      <c r="F30" s="11">
        <f t="shared" si="16"/>
        <v>2</v>
      </c>
      <c r="G30" s="11">
        <f t="shared" si="16"/>
        <v>0</v>
      </c>
      <c r="H30" s="11">
        <f t="shared" si="16"/>
        <v>2</v>
      </c>
      <c r="I30" s="11">
        <f t="shared" si="16"/>
        <v>0</v>
      </c>
      <c r="J30" s="11">
        <f t="shared" si="16"/>
        <v>1</v>
      </c>
      <c r="K30" s="11">
        <f t="shared" si="16"/>
        <v>0</v>
      </c>
      <c r="L30" s="11">
        <f t="shared" si="16"/>
        <v>0</v>
      </c>
      <c r="M30" s="11">
        <f t="shared" si="16"/>
        <v>1</v>
      </c>
    </row>
    <row r="31" spans="1:16" x14ac:dyDescent="0.25">
      <c r="A31" s="9" t="str">
        <f t="shared" si="10"/>
        <v>James Herring</v>
      </c>
      <c r="B31" s="10"/>
      <c r="C31" s="11">
        <f t="shared" ref="C31:M31" si="17">IF(ISNUMBER($B10),C10/$B10," ")</f>
        <v>0.5</v>
      </c>
      <c r="D31" s="11">
        <f t="shared" si="17"/>
        <v>0.83333333333333337</v>
      </c>
      <c r="E31" s="11">
        <f t="shared" si="17"/>
        <v>0</v>
      </c>
      <c r="F31" s="11">
        <f t="shared" si="17"/>
        <v>1.5</v>
      </c>
      <c r="G31" s="11">
        <f t="shared" si="17"/>
        <v>1.5</v>
      </c>
      <c r="H31" s="11">
        <f t="shared" si="17"/>
        <v>0.5</v>
      </c>
      <c r="I31" s="11">
        <f t="shared" si="17"/>
        <v>0.16666666666666666</v>
      </c>
      <c r="J31" s="11">
        <f t="shared" si="17"/>
        <v>1.6666666666666667</v>
      </c>
      <c r="K31" s="11">
        <f t="shared" si="17"/>
        <v>0</v>
      </c>
      <c r="L31" s="11">
        <f t="shared" si="17"/>
        <v>0</v>
      </c>
      <c r="M31" s="11">
        <f t="shared" si="17"/>
        <v>3.5</v>
      </c>
    </row>
    <row r="32" spans="1:16" x14ac:dyDescent="0.25">
      <c r="A32" s="9" t="str">
        <f t="shared" si="10"/>
        <v>Shaun Allan</v>
      </c>
      <c r="B32" s="10"/>
      <c r="C32" s="11">
        <f t="shared" ref="C32:M32" si="18">IF(ISNUMBER($B11),C11/$B11," ")</f>
        <v>2.25</v>
      </c>
      <c r="D32" s="11">
        <f t="shared" si="18"/>
        <v>0.375</v>
      </c>
      <c r="E32" s="11">
        <f t="shared" si="18"/>
        <v>0.75</v>
      </c>
      <c r="F32" s="11">
        <f t="shared" si="18"/>
        <v>9.5</v>
      </c>
      <c r="G32" s="11">
        <f t="shared" si="18"/>
        <v>1.375</v>
      </c>
      <c r="H32" s="11">
        <f t="shared" si="18"/>
        <v>1.5</v>
      </c>
      <c r="I32" s="11">
        <f t="shared" si="18"/>
        <v>0.375</v>
      </c>
      <c r="J32" s="11">
        <f t="shared" si="18"/>
        <v>1.75</v>
      </c>
      <c r="K32" s="11">
        <f t="shared" si="18"/>
        <v>0.125</v>
      </c>
      <c r="L32" s="11">
        <f t="shared" si="18"/>
        <v>0</v>
      </c>
      <c r="M32" s="11">
        <f t="shared" si="18"/>
        <v>6.375</v>
      </c>
    </row>
    <row r="33" spans="1:13" x14ac:dyDescent="0.25">
      <c r="A33" s="9" t="str">
        <f t="shared" si="10"/>
        <v>Jackson Roberts</v>
      </c>
      <c r="B33" s="10"/>
      <c r="C33" s="11">
        <f t="shared" ref="C33:M33" si="19">IF(ISNUMBER($B12),C12/$B12," ")</f>
        <v>1.6</v>
      </c>
      <c r="D33" s="11">
        <f t="shared" si="19"/>
        <v>0</v>
      </c>
      <c r="E33" s="11">
        <f t="shared" si="19"/>
        <v>1.2</v>
      </c>
      <c r="F33" s="11">
        <f t="shared" si="19"/>
        <v>5.8</v>
      </c>
      <c r="G33" s="11">
        <f t="shared" si="19"/>
        <v>0.6</v>
      </c>
      <c r="H33" s="11">
        <f t="shared" si="19"/>
        <v>0.4</v>
      </c>
      <c r="I33" s="11">
        <f t="shared" si="19"/>
        <v>0</v>
      </c>
      <c r="J33" s="11">
        <f t="shared" si="19"/>
        <v>2</v>
      </c>
      <c r="K33" s="11">
        <f t="shared" si="19"/>
        <v>0</v>
      </c>
      <c r="L33" s="11">
        <f t="shared" si="19"/>
        <v>0</v>
      </c>
      <c r="M33" s="11">
        <f t="shared" si="19"/>
        <v>4.4000000000000004</v>
      </c>
    </row>
    <row r="34" spans="1:13" x14ac:dyDescent="0.25">
      <c r="A34" s="9" t="str">
        <f t="shared" si="10"/>
        <v xml:space="preserve"> </v>
      </c>
      <c r="B34" s="10"/>
      <c r="C34" s="11" t="str">
        <f t="shared" ref="C34:M34" si="20">IF(ISNUMBER($B13),C13/$B13," ")</f>
        <v xml:space="preserve"> </v>
      </c>
      <c r="D34" s="11" t="str">
        <f t="shared" si="20"/>
        <v xml:space="preserve"> </v>
      </c>
      <c r="E34" s="11" t="str">
        <f t="shared" si="20"/>
        <v xml:space="preserve"> </v>
      </c>
      <c r="F34" s="11" t="str">
        <f t="shared" si="20"/>
        <v xml:space="preserve"> </v>
      </c>
      <c r="G34" s="11" t="str">
        <f t="shared" si="20"/>
        <v xml:space="preserve"> </v>
      </c>
      <c r="H34" s="11" t="str">
        <f t="shared" si="20"/>
        <v xml:space="preserve"> </v>
      </c>
      <c r="I34" s="11" t="str">
        <f t="shared" si="20"/>
        <v xml:space="preserve"> </v>
      </c>
      <c r="J34" s="11" t="str">
        <f t="shared" si="20"/>
        <v xml:space="preserve"> </v>
      </c>
      <c r="K34" s="11" t="str">
        <f t="shared" si="20"/>
        <v xml:space="preserve"> </v>
      </c>
      <c r="L34" s="11" t="str">
        <f t="shared" si="20"/>
        <v xml:space="preserve"> </v>
      </c>
      <c r="M34" s="11" t="str">
        <f t="shared" si="20"/>
        <v xml:space="preserve"> </v>
      </c>
    </row>
    <row r="35" spans="1:13" x14ac:dyDescent="0.25">
      <c r="A35" s="9" t="str">
        <f t="shared" si="10"/>
        <v xml:space="preserve"> </v>
      </c>
      <c r="B35" s="10"/>
      <c r="C35" s="11" t="str">
        <f t="shared" ref="C35:M35" si="21">IF(ISNUMBER($B14),C14/$B14," ")</f>
        <v xml:space="preserve"> </v>
      </c>
      <c r="D35" s="11" t="str">
        <f t="shared" si="21"/>
        <v xml:space="preserve"> </v>
      </c>
      <c r="E35" s="11" t="str">
        <f t="shared" si="21"/>
        <v xml:space="preserve"> </v>
      </c>
      <c r="F35" s="11" t="str">
        <f t="shared" si="21"/>
        <v xml:space="preserve"> </v>
      </c>
      <c r="G35" s="11" t="str">
        <f t="shared" si="21"/>
        <v xml:space="preserve"> </v>
      </c>
      <c r="H35" s="11" t="str">
        <f t="shared" si="21"/>
        <v xml:space="preserve"> </v>
      </c>
      <c r="I35" s="11" t="str">
        <f t="shared" si="21"/>
        <v xml:space="preserve"> </v>
      </c>
      <c r="J35" s="11" t="str">
        <f t="shared" si="21"/>
        <v xml:space="preserve"> </v>
      </c>
      <c r="K35" s="11" t="str">
        <f t="shared" si="21"/>
        <v xml:space="preserve"> </v>
      </c>
      <c r="L35" s="11" t="str">
        <f t="shared" si="21"/>
        <v xml:space="preserve"> </v>
      </c>
      <c r="M35" s="11" t="str">
        <f t="shared" si="21"/>
        <v xml:space="preserve"> </v>
      </c>
    </row>
    <row r="36" spans="1:13" x14ac:dyDescent="0.25">
      <c r="A36" s="9" t="str">
        <f t="shared" si="10"/>
        <v xml:space="preserve"> </v>
      </c>
      <c r="B36" s="10"/>
      <c r="C36" s="11" t="str">
        <f t="shared" ref="C36:M36" si="22">IF(ISNUMBER($B15),C15/$B15," ")</f>
        <v xml:space="preserve"> </v>
      </c>
      <c r="D36" s="11" t="str">
        <f t="shared" si="22"/>
        <v xml:space="preserve"> </v>
      </c>
      <c r="E36" s="11" t="str">
        <f t="shared" si="22"/>
        <v xml:space="preserve"> </v>
      </c>
      <c r="F36" s="11" t="str">
        <f t="shared" si="22"/>
        <v xml:space="preserve"> </v>
      </c>
      <c r="G36" s="11" t="str">
        <f t="shared" si="22"/>
        <v xml:space="preserve"> </v>
      </c>
      <c r="H36" s="11" t="str">
        <f t="shared" si="22"/>
        <v xml:space="preserve"> </v>
      </c>
      <c r="I36" s="11" t="str">
        <f t="shared" si="22"/>
        <v xml:space="preserve"> </v>
      </c>
      <c r="J36" s="11" t="str">
        <f t="shared" si="22"/>
        <v xml:space="preserve"> </v>
      </c>
      <c r="K36" s="11" t="str">
        <f t="shared" si="22"/>
        <v xml:space="preserve"> </v>
      </c>
      <c r="L36" s="11" t="str">
        <f t="shared" si="22"/>
        <v xml:space="preserve"> </v>
      </c>
      <c r="M36" s="11" t="str">
        <f t="shared" si="22"/>
        <v xml:space="preserve"> </v>
      </c>
    </row>
    <row r="37" spans="1:13" x14ac:dyDescent="0.25">
      <c r="A37" s="9" t="str">
        <f t="shared" si="10"/>
        <v xml:space="preserve"> </v>
      </c>
      <c r="B37" s="10"/>
      <c r="C37" s="11" t="str">
        <f t="shared" ref="C37:M37" si="23">IF(ISNUMBER($B16),C16/$B16," ")</f>
        <v xml:space="preserve"> </v>
      </c>
      <c r="D37" s="11" t="str">
        <f t="shared" si="23"/>
        <v xml:space="preserve"> </v>
      </c>
      <c r="E37" s="11" t="str">
        <f t="shared" si="23"/>
        <v xml:space="preserve"> </v>
      </c>
      <c r="F37" s="11" t="str">
        <f t="shared" si="23"/>
        <v xml:space="preserve"> </v>
      </c>
      <c r="G37" s="11" t="str">
        <f t="shared" si="23"/>
        <v xml:space="preserve"> </v>
      </c>
      <c r="H37" s="11" t="str">
        <f t="shared" si="23"/>
        <v xml:space="preserve"> </v>
      </c>
      <c r="I37" s="11" t="str">
        <f t="shared" si="23"/>
        <v xml:space="preserve"> </v>
      </c>
      <c r="J37" s="11" t="str">
        <f t="shared" si="23"/>
        <v xml:space="preserve"> </v>
      </c>
      <c r="K37" s="11" t="str">
        <f t="shared" si="23"/>
        <v xml:space="preserve"> </v>
      </c>
      <c r="L37" s="11" t="str">
        <f t="shared" si="23"/>
        <v xml:space="preserve"> </v>
      </c>
      <c r="M37" s="11" t="str">
        <f t="shared" si="23"/>
        <v xml:space="preserve"> </v>
      </c>
    </row>
    <row r="38" spans="1:13" x14ac:dyDescent="0.25">
      <c r="A38" s="9" t="str">
        <f t="shared" si="10"/>
        <v xml:space="preserve"> </v>
      </c>
      <c r="B38" s="10"/>
      <c r="C38" s="11" t="str">
        <f t="shared" ref="C38:M38" si="24">IF(ISNUMBER($B17),C17/$B17," ")</f>
        <v xml:space="preserve"> </v>
      </c>
      <c r="D38" s="11" t="str">
        <f t="shared" si="24"/>
        <v xml:space="preserve"> </v>
      </c>
      <c r="E38" s="11" t="str">
        <f t="shared" si="24"/>
        <v xml:space="preserve"> </v>
      </c>
      <c r="F38" s="11" t="str">
        <f t="shared" si="24"/>
        <v xml:space="preserve"> </v>
      </c>
      <c r="G38" s="11" t="str">
        <f t="shared" si="24"/>
        <v xml:space="preserve"> </v>
      </c>
      <c r="H38" s="11" t="str">
        <f t="shared" si="24"/>
        <v xml:space="preserve"> </v>
      </c>
      <c r="I38" s="11" t="str">
        <f t="shared" si="24"/>
        <v xml:space="preserve"> </v>
      </c>
      <c r="J38" s="11" t="str">
        <f t="shared" si="24"/>
        <v xml:space="preserve"> </v>
      </c>
      <c r="K38" s="11" t="str">
        <f t="shared" si="24"/>
        <v xml:space="preserve"> </v>
      </c>
      <c r="L38" s="11" t="str">
        <f t="shared" si="24"/>
        <v xml:space="preserve"> </v>
      </c>
      <c r="M38" s="11" t="str">
        <f t="shared" si="24"/>
        <v xml:space="preserve"> </v>
      </c>
    </row>
    <row r="39" spans="1:13" x14ac:dyDescent="0.25">
      <c r="A39" s="9" t="str">
        <f t="shared" si="10"/>
        <v xml:space="preserve"> </v>
      </c>
      <c r="B39" s="10"/>
      <c r="C39" s="11" t="str">
        <f t="shared" ref="C39:M39" si="25">IF(ISNUMBER($B18),C18/$B18," ")</f>
        <v xml:space="preserve"> </v>
      </c>
      <c r="D39" s="11" t="str">
        <f t="shared" si="25"/>
        <v xml:space="preserve"> </v>
      </c>
      <c r="E39" s="11" t="str">
        <f t="shared" si="25"/>
        <v xml:space="preserve"> </v>
      </c>
      <c r="F39" s="11" t="str">
        <f t="shared" si="25"/>
        <v xml:space="preserve"> </v>
      </c>
      <c r="G39" s="11" t="str">
        <f t="shared" si="25"/>
        <v xml:space="preserve"> </v>
      </c>
      <c r="H39" s="11" t="str">
        <f t="shared" si="25"/>
        <v xml:space="preserve"> </v>
      </c>
      <c r="I39" s="11" t="str">
        <f t="shared" si="25"/>
        <v xml:space="preserve"> </v>
      </c>
      <c r="J39" s="11" t="str">
        <f t="shared" si="25"/>
        <v xml:space="preserve"> </v>
      </c>
      <c r="K39" s="11" t="str">
        <f t="shared" si="25"/>
        <v xml:space="preserve"> </v>
      </c>
      <c r="L39" s="11" t="str">
        <f t="shared" si="25"/>
        <v xml:space="preserve"> </v>
      </c>
      <c r="M39" s="11" t="str">
        <f t="shared" si="25"/>
        <v xml:space="preserve"> </v>
      </c>
    </row>
    <row r="40" spans="1:13" x14ac:dyDescent="0.25">
      <c r="A40" s="9" t="str">
        <f t="shared" si="10"/>
        <v xml:space="preserve"> </v>
      </c>
      <c r="B40" s="10"/>
      <c r="C40" s="11" t="str">
        <f t="shared" ref="C40:M40" si="26">IF(ISNUMBER($B19),C19/$B19," ")</f>
        <v xml:space="preserve"> </v>
      </c>
      <c r="D40" s="11" t="str">
        <f t="shared" si="26"/>
        <v xml:space="preserve"> </v>
      </c>
      <c r="E40" s="11" t="str">
        <f t="shared" si="26"/>
        <v xml:space="preserve"> </v>
      </c>
      <c r="F40" s="11" t="str">
        <f t="shared" si="26"/>
        <v xml:space="preserve"> </v>
      </c>
      <c r="G40" s="11" t="str">
        <f t="shared" si="26"/>
        <v xml:space="preserve"> </v>
      </c>
      <c r="H40" s="11" t="str">
        <f t="shared" si="26"/>
        <v xml:space="preserve"> </v>
      </c>
      <c r="I40" s="11" t="str">
        <f t="shared" si="26"/>
        <v xml:space="preserve"> </v>
      </c>
      <c r="J40" s="11" t="str">
        <f t="shared" si="26"/>
        <v xml:space="preserve"> </v>
      </c>
      <c r="K40" s="11" t="str">
        <f t="shared" si="26"/>
        <v xml:space="preserve"> </v>
      </c>
      <c r="L40" s="11" t="str">
        <f t="shared" si="26"/>
        <v xml:space="preserve"> </v>
      </c>
      <c r="M40" s="11" t="str">
        <f t="shared" si="26"/>
        <v xml:space="preserve"> </v>
      </c>
    </row>
    <row r="41" spans="1:13" x14ac:dyDescent="0.25">
      <c r="A41" s="9" t="str">
        <f t="shared" si="10"/>
        <v xml:space="preserve"> </v>
      </c>
      <c r="B41" s="10"/>
      <c r="C41" s="11" t="str">
        <f t="shared" ref="C41:M41" si="27">IF(ISNUMBER($B20),C20/$B20," ")</f>
        <v xml:space="preserve"> </v>
      </c>
      <c r="D41" s="11" t="str">
        <f t="shared" si="27"/>
        <v xml:space="preserve"> </v>
      </c>
      <c r="E41" s="11" t="str">
        <f t="shared" si="27"/>
        <v xml:space="preserve"> </v>
      </c>
      <c r="F41" s="11" t="str">
        <f t="shared" si="27"/>
        <v xml:space="preserve"> </v>
      </c>
      <c r="G41" s="11" t="str">
        <f t="shared" si="27"/>
        <v xml:space="preserve"> </v>
      </c>
      <c r="H41" s="11" t="str">
        <f t="shared" si="27"/>
        <v xml:space="preserve"> </v>
      </c>
      <c r="I41" s="11" t="str">
        <f t="shared" si="27"/>
        <v xml:space="preserve"> </v>
      </c>
      <c r="J41" s="11" t="str">
        <f t="shared" si="27"/>
        <v xml:space="preserve"> </v>
      </c>
      <c r="K41" s="11" t="str">
        <f t="shared" si="27"/>
        <v xml:space="preserve"> </v>
      </c>
      <c r="L41" s="11" t="str">
        <f t="shared" si="27"/>
        <v xml:space="preserve"> </v>
      </c>
      <c r="M41" s="11" t="str">
        <f t="shared" si="27"/>
        <v xml:space="preserve"> </v>
      </c>
    </row>
  </sheetData>
  <mergeCells count="3">
    <mergeCell ref="A21:M21"/>
    <mergeCell ref="A22:M22"/>
    <mergeCell ref="A1:O1"/>
  </mergeCells>
  <conditionalFormatting sqref="A3:A12">
    <cfRule type="expression" dxfId="17" priority="1">
      <formula>O3&gt;8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4.9989318521683403E-2"/>
  </sheetPr>
  <dimension ref="A1:S42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19" width="0" style="5" hidden="1" customWidth="1"/>
    <col min="20" max="16384" width="9.140625" style="5"/>
  </cols>
  <sheetData>
    <row r="1" spans="1:19" x14ac:dyDescent="0.25">
      <c r="A1" s="56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31"/>
      <c r="Q1" s="23" t="s">
        <v>17</v>
      </c>
    </row>
    <row r="2" spans="1:19" x14ac:dyDescent="0.25">
      <c r="A2" s="8" t="s">
        <v>30</v>
      </c>
      <c r="B2" s="8" t="s">
        <v>31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39</v>
      </c>
      <c r="K2" s="8" t="s">
        <v>40</v>
      </c>
      <c r="L2" s="8" t="s">
        <v>41</v>
      </c>
      <c r="M2" s="8" t="s">
        <v>42</v>
      </c>
      <c r="N2" s="17" t="s">
        <v>68</v>
      </c>
      <c r="O2" s="17" t="s">
        <v>69</v>
      </c>
      <c r="P2" s="17" t="s">
        <v>118</v>
      </c>
      <c r="Q2" s="16"/>
      <c r="R2" s="16" t="s">
        <v>119</v>
      </c>
      <c r="S2" s="16" t="s">
        <v>120</v>
      </c>
    </row>
    <row r="3" spans="1:19" x14ac:dyDescent="0.25">
      <c r="A3" s="9" t="s">
        <v>175</v>
      </c>
      <c r="B3" s="10">
        <v>1</v>
      </c>
      <c r="C3" s="10">
        <v>0</v>
      </c>
      <c r="D3" s="10">
        <v>1</v>
      </c>
      <c r="E3" s="10">
        <v>0</v>
      </c>
      <c r="F3" s="10">
        <v>1</v>
      </c>
      <c r="G3" s="10">
        <v>0</v>
      </c>
      <c r="H3" s="10">
        <v>2</v>
      </c>
      <c r="I3" s="10">
        <v>1</v>
      </c>
      <c r="J3" s="10">
        <v>2</v>
      </c>
      <c r="K3" s="10">
        <v>0</v>
      </c>
      <c r="L3" s="10">
        <v>0</v>
      </c>
      <c r="M3" s="10">
        <v>3</v>
      </c>
      <c r="N3" s="17">
        <f>VLOOKUP(A3,Games!$A$2:$D$527,3,FALSE)</f>
        <v>0</v>
      </c>
      <c r="O3" s="17">
        <f>VLOOKUP(A3,Games!$A$2:$D$527,4,FALSE)</f>
        <v>1</v>
      </c>
      <c r="P3" s="11">
        <f>(R3-S3)/B3</f>
        <v>3</v>
      </c>
      <c r="Q3" s="16"/>
      <c r="R3" s="16">
        <f>SUM(M3,I3,H3,G3,F3)</f>
        <v>7</v>
      </c>
      <c r="S3" s="16">
        <f>SUM((J3*2),(K3*3),(L3*4))</f>
        <v>4</v>
      </c>
    </row>
    <row r="4" spans="1:19" x14ac:dyDescent="0.25">
      <c r="A4" s="9" t="s">
        <v>166</v>
      </c>
      <c r="B4" s="10">
        <v>1</v>
      </c>
      <c r="C4" s="10">
        <v>1</v>
      </c>
      <c r="D4" s="10">
        <v>0</v>
      </c>
      <c r="E4" s="10">
        <v>0</v>
      </c>
      <c r="F4" s="10">
        <v>4</v>
      </c>
      <c r="G4" s="10">
        <v>1</v>
      </c>
      <c r="H4" s="10">
        <v>2</v>
      </c>
      <c r="I4" s="10">
        <v>1</v>
      </c>
      <c r="J4" s="10">
        <v>0</v>
      </c>
      <c r="K4" s="10">
        <v>0</v>
      </c>
      <c r="L4" s="10">
        <v>0</v>
      </c>
      <c r="M4" s="10">
        <v>2</v>
      </c>
      <c r="N4" s="17">
        <f>VLOOKUP(A4,Games!$A$2:$D$527,3,FALSE)</f>
        <v>0</v>
      </c>
      <c r="O4" s="17">
        <f>VLOOKUP(A4,Games!$A$2:$D$527,4,FALSE)</f>
        <v>1</v>
      </c>
      <c r="P4" s="11">
        <f t="shared" ref="P4:P12" si="0">(R4-S4)/B4</f>
        <v>10</v>
      </c>
      <c r="Q4" s="16"/>
      <c r="R4" s="16">
        <f t="shared" ref="R4:R12" si="1">SUM(M4,I4,H4,G4,F4)</f>
        <v>10</v>
      </c>
      <c r="S4" s="16">
        <f t="shared" ref="S4:S12" si="2">SUM((J4*2),(K4*3),(L4*4))</f>
        <v>0</v>
      </c>
    </row>
    <row r="5" spans="1:19" x14ac:dyDescent="0.25">
      <c r="A5" s="9" t="s">
        <v>18</v>
      </c>
      <c r="B5" s="10">
        <v>6</v>
      </c>
      <c r="C5" s="10">
        <v>6</v>
      </c>
      <c r="D5" s="10">
        <v>1</v>
      </c>
      <c r="E5" s="10">
        <v>4</v>
      </c>
      <c r="F5" s="10">
        <v>35</v>
      </c>
      <c r="G5" s="10">
        <v>11</v>
      </c>
      <c r="H5" s="10">
        <v>5</v>
      </c>
      <c r="I5" s="10">
        <v>2</v>
      </c>
      <c r="J5" s="10">
        <v>3</v>
      </c>
      <c r="K5" s="10">
        <v>0</v>
      </c>
      <c r="L5" s="10">
        <v>0</v>
      </c>
      <c r="M5" s="10">
        <v>19</v>
      </c>
      <c r="N5" s="17">
        <f>VLOOKUP(A5,Games!$A$2:$D$527,3,FALSE)</f>
        <v>4</v>
      </c>
      <c r="O5" s="17">
        <f>VLOOKUP(A5,Games!$A$2:$D$527,4,FALSE)</f>
        <v>10</v>
      </c>
      <c r="P5" s="11">
        <f t="shared" si="0"/>
        <v>11</v>
      </c>
      <c r="Q5" s="16"/>
      <c r="R5" s="16">
        <f t="shared" si="1"/>
        <v>72</v>
      </c>
      <c r="S5" s="16">
        <f t="shared" si="2"/>
        <v>6</v>
      </c>
    </row>
    <row r="6" spans="1:19" x14ac:dyDescent="0.25">
      <c r="A6" s="9" t="s">
        <v>136</v>
      </c>
      <c r="B6" s="10">
        <v>9</v>
      </c>
      <c r="C6" s="10">
        <v>14</v>
      </c>
      <c r="D6" s="10">
        <v>12</v>
      </c>
      <c r="E6" s="10">
        <v>11</v>
      </c>
      <c r="F6" s="10">
        <v>26</v>
      </c>
      <c r="G6" s="10">
        <v>12</v>
      </c>
      <c r="H6" s="10">
        <v>2</v>
      </c>
      <c r="I6" s="10">
        <v>0</v>
      </c>
      <c r="J6" s="10">
        <v>23</v>
      </c>
      <c r="K6" s="10">
        <v>0</v>
      </c>
      <c r="L6" s="10">
        <v>0</v>
      </c>
      <c r="M6" s="10">
        <v>75</v>
      </c>
      <c r="N6" s="17">
        <f>VLOOKUP(A6,Games!$A$2:$D$527,3,FALSE)</f>
        <v>0</v>
      </c>
      <c r="O6" s="17">
        <f>VLOOKUP(A6,Games!$A$2:$D$527,4,FALSE)</f>
        <v>9</v>
      </c>
      <c r="P6" s="11">
        <f t="shared" si="0"/>
        <v>7.666666666666667</v>
      </c>
      <c r="Q6" s="16"/>
      <c r="R6" s="16">
        <f t="shared" si="1"/>
        <v>115</v>
      </c>
      <c r="S6" s="16">
        <f t="shared" si="2"/>
        <v>46</v>
      </c>
    </row>
    <row r="7" spans="1:19" x14ac:dyDescent="0.25">
      <c r="A7" s="9" t="s">
        <v>19</v>
      </c>
      <c r="B7" s="10">
        <v>10</v>
      </c>
      <c r="C7" s="10">
        <v>5</v>
      </c>
      <c r="D7" s="10">
        <v>0</v>
      </c>
      <c r="E7" s="10">
        <v>4</v>
      </c>
      <c r="F7" s="10">
        <v>56</v>
      </c>
      <c r="G7" s="10">
        <v>11</v>
      </c>
      <c r="H7" s="10">
        <v>7</v>
      </c>
      <c r="I7" s="10">
        <v>7</v>
      </c>
      <c r="J7" s="10">
        <v>19</v>
      </c>
      <c r="K7" s="10">
        <v>0</v>
      </c>
      <c r="L7" s="10">
        <v>0</v>
      </c>
      <c r="M7" s="10">
        <v>14</v>
      </c>
      <c r="N7" s="17">
        <f>VLOOKUP(A7,Games!$A$2:$D$527,3,FALSE)</f>
        <v>1</v>
      </c>
      <c r="O7" s="17">
        <f>VLOOKUP(A7,Games!$A$2:$D$527,4,FALSE)</f>
        <v>11</v>
      </c>
      <c r="P7" s="11">
        <f t="shared" si="0"/>
        <v>5.7</v>
      </c>
      <c r="Q7" s="16"/>
      <c r="R7" s="16">
        <f t="shared" si="1"/>
        <v>95</v>
      </c>
      <c r="S7" s="16">
        <f t="shared" si="2"/>
        <v>38</v>
      </c>
    </row>
    <row r="8" spans="1:19" x14ac:dyDescent="0.25">
      <c r="A8" s="9" t="s">
        <v>20</v>
      </c>
      <c r="B8" s="10">
        <v>9</v>
      </c>
      <c r="C8" s="10">
        <v>30</v>
      </c>
      <c r="D8" s="10">
        <v>1</v>
      </c>
      <c r="E8" s="10">
        <v>8</v>
      </c>
      <c r="F8" s="10">
        <v>40</v>
      </c>
      <c r="G8" s="10">
        <v>7</v>
      </c>
      <c r="H8" s="10">
        <v>3</v>
      </c>
      <c r="I8" s="10">
        <v>1</v>
      </c>
      <c r="J8" s="10">
        <v>16</v>
      </c>
      <c r="K8" s="10">
        <v>0</v>
      </c>
      <c r="L8" s="10">
        <v>1</v>
      </c>
      <c r="M8" s="10">
        <v>71</v>
      </c>
      <c r="N8" s="17">
        <f>VLOOKUP(A8,Games!$A$2:$D$527,3,FALSE)</f>
        <v>0</v>
      </c>
      <c r="O8" s="17">
        <f>VLOOKUP(A8,Games!$A$2:$D$527,4,FALSE)</f>
        <v>9</v>
      </c>
      <c r="P8" s="11">
        <f t="shared" si="0"/>
        <v>9.5555555555555554</v>
      </c>
      <c r="Q8" s="16"/>
      <c r="R8" s="16">
        <f t="shared" si="1"/>
        <v>122</v>
      </c>
      <c r="S8" s="16">
        <f t="shared" si="2"/>
        <v>36</v>
      </c>
    </row>
    <row r="9" spans="1:19" x14ac:dyDescent="0.25">
      <c r="A9" s="9" t="s">
        <v>21</v>
      </c>
      <c r="B9" s="10">
        <v>11</v>
      </c>
      <c r="C9" s="10">
        <v>23</v>
      </c>
      <c r="D9" s="10">
        <v>32</v>
      </c>
      <c r="E9" s="10">
        <v>19</v>
      </c>
      <c r="F9" s="10">
        <v>44</v>
      </c>
      <c r="G9" s="10">
        <v>29</v>
      </c>
      <c r="H9" s="10">
        <v>26</v>
      </c>
      <c r="I9" s="10">
        <v>1</v>
      </c>
      <c r="J9" s="10">
        <v>12</v>
      </c>
      <c r="K9" s="10">
        <v>1</v>
      </c>
      <c r="L9" s="10">
        <v>0</v>
      </c>
      <c r="M9" s="10">
        <v>161</v>
      </c>
      <c r="N9" s="17">
        <f>VLOOKUP(A9,Games!$A$2:$D$527,3,FALSE)</f>
        <v>0</v>
      </c>
      <c r="O9" s="17">
        <f>VLOOKUP(A9,Games!$A$2:$D$527,4,FALSE)</f>
        <v>11</v>
      </c>
      <c r="P9" s="11">
        <f t="shared" si="0"/>
        <v>21.272727272727273</v>
      </c>
      <c r="Q9" s="16"/>
      <c r="R9" s="16">
        <f t="shared" si="1"/>
        <v>261</v>
      </c>
      <c r="S9" s="16">
        <f t="shared" si="2"/>
        <v>27</v>
      </c>
    </row>
    <row r="10" spans="1:19" x14ac:dyDescent="0.25">
      <c r="A10" s="9" t="s">
        <v>137</v>
      </c>
      <c r="B10" s="10">
        <v>9</v>
      </c>
      <c r="C10" s="10">
        <v>15</v>
      </c>
      <c r="D10" s="10">
        <v>3</v>
      </c>
      <c r="E10" s="10">
        <v>9</v>
      </c>
      <c r="F10" s="10">
        <v>39</v>
      </c>
      <c r="G10" s="10">
        <v>26</v>
      </c>
      <c r="H10" s="10">
        <v>21</v>
      </c>
      <c r="I10" s="10">
        <v>5</v>
      </c>
      <c r="J10" s="10">
        <v>19</v>
      </c>
      <c r="K10" s="10">
        <v>0</v>
      </c>
      <c r="L10" s="10">
        <v>1</v>
      </c>
      <c r="M10" s="10">
        <v>48</v>
      </c>
      <c r="N10" s="17">
        <f>VLOOKUP(A10,Games!$A$2:$D$527,3,FALSE)</f>
        <v>0</v>
      </c>
      <c r="O10" s="17">
        <f>VLOOKUP(A10,Games!$A$2:$D$527,4,FALSE)</f>
        <v>9</v>
      </c>
      <c r="P10" s="11">
        <f t="shared" si="0"/>
        <v>10.777777777777779</v>
      </c>
      <c r="Q10" s="16"/>
      <c r="R10" s="16">
        <f t="shared" si="1"/>
        <v>139</v>
      </c>
      <c r="S10" s="16">
        <f t="shared" si="2"/>
        <v>42</v>
      </c>
    </row>
    <row r="11" spans="1:19" x14ac:dyDescent="0.25">
      <c r="A11" s="9" t="s">
        <v>83</v>
      </c>
      <c r="B11" s="10">
        <v>8</v>
      </c>
      <c r="C11" s="10">
        <v>13</v>
      </c>
      <c r="D11" s="10">
        <v>0</v>
      </c>
      <c r="E11" s="10">
        <v>4</v>
      </c>
      <c r="F11" s="10">
        <v>36</v>
      </c>
      <c r="G11" s="10">
        <v>1</v>
      </c>
      <c r="H11" s="10">
        <v>2</v>
      </c>
      <c r="I11" s="10">
        <v>0</v>
      </c>
      <c r="J11" s="10">
        <v>11</v>
      </c>
      <c r="K11" s="10">
        <v>0</v>
      </c>
      <c r="L11" s="10">
        <v>0</v>
      </c>
      <c r="M11" s="10">
        <v>30</v>
      </c>
      <c r="N11" s="17">
        <f>VLOOKUP(A11,Games!$A$2:$D$527,3,FALSE)</f>
        <v>0</v>
      </c>
      <c r="O11" s="17">
        <f>VLOOKUP(A11,Games!$A$2:$D$527,4,FALSE)</f>
        <v>8</v>
      </c>
      <c r="P11" s="11">
        <f t="shared" si="0"/>
        <v>5.875</v>
      </c>
      <c r="Q11" s="16"/>
      <c r="R11" s="16">
        <f t="shared" si="1"/>
        <v>69</v>
      </c>
      <c r="S11" s="16">
        <f t="shared" si="2"/>
        <v>22</v>
      </c>
    </row>
    <row r="12" spans="1:19" x14ac:dyDescent="0.25">
      <c r="A12" s="9" t="s">
        <v>107</v>
      </c>
      <c r="B12" s="8">
        <v>9</v>
      </c>
      <c r="C12" s="8">
        <v>23</v>
      </c>
      <c r="D12" s="8">
        <v>26</v>
      </c>
      <c r="E12" s="8">
        <v>4</v>
      </c>
      <c r="F12" s="8">
        <v>42</v>
      </c>
      <c r="G12" s="8">
        <v>27</v>
      </c>
      <c r="H12" s="8">
        <v>22</v>
      </c>
      <c r="I12" s="8">
        <v>2</v>
      </c>
      <c r="J12" s="8">
        <v>11</v>
      </c>
      <c r="K12" s="8">
        <v>0</v>
      </c>
      <c r="L12" s="8">
        <v>1</v>
      </c>
      <c r="M12" s="8">
        <v>128</v>
      </c>
      <c r="N12" s="17">
        <f>VLOOKUP(A12,Games!$A$2:$D$527,3,FALSE)</f>
        <v>1</v>
      </c>
      <c r="O12" s="17">
        <f>VLOOKUP(A12,Games!$A$2:$D$527,4,FALSE)</f>
        <v>10</v>
      </c>
      <c r="P12" s="11">
        <f t="shared" si="0"/>
        <v>21.666666666666668</v>
      </c>
      <c r="Q12" s="16"/>
      <c r="R12" s="16">
        <f t="shared" si="1"/>
        <v>221</v>
      </c>
      <c r="S12" s="16">
        <f t="shared" si="2"/>
        <v>26</v>
      </c>
    </row>
    <row r="13" spans="1:19" s="16" customFormat="1" x14ac:dyDescent="0.25">
      <c r="A13" s="9" t="s">
        <v>135</v>
      </c>
      <c r="B13" s="17">
        <v>2</v>
      </c>
      <c r="C13" s="17">
        <v>1</v>
      </c>
      <c r="D13" s="17">
        <v>0</v>
      </c>
      <c r="E13" s="17">
        <v>1</v>
      </c>
      <c r="F13" s="17">
        <v>6</v>
      </c>
      <c r="G13" s="17">
        <v>3</v>
      </c>
      <c r="H13" s="17">
        <v>0</v>
      </c>
      <c r="I13" s="17">
        <v>0</v>
      </c>
      <c r="J13" s="17">
        <v>6</v>
      </c>
      <c r="K13" s="17">
        <v>0</v>
      </c>
      <c r="L13" s="17">
        <v>0</v>
      </c>
      <c r="M13" s="17">
        <v>3</v>
      </c>
      <c r="N13" s="17">
        <f>VLOOKUP(A13,Games!$A$2:$D$527,3,FALSE)</f>
        <v>0</v>
      </c>
      <c r="O13" s="17">
        <f>VLOOKUP(A13,Games!$A$2:$D$527,4,FALSE)</f>
        <v>2</v>
      </c>
      <c r="P13" s="11">
        <f t="shared" ref="P13" si="3">(R13-S13)/B13</f>
        <v>0</v>
      </c>
      <c r="R13" s="16">
        <f t="shared" ref="R13" si="4">SUM(M13,I13,H13,G13,F13)</f>
        <v>12</v>
      </c>
      <c r="S13" s="16">
        <f t="shared" ref="S13" si="5">SUM((J13*2),(K13*3),(L13*4))</f>
        <v>12</v>
      </c>
    </row>
    <row r="14" spans="1:19" s="16" customFormat="1" x14ac:dyDescent="0.25">
      <c r="A14" s="9" t="s">
        <v>176</v>
      </c>
      <c r="B14" s="17">
        <v>1</v>
      </c>
      <c r="C14" s="17">
        <v>2</v>
      </c>
      <c r="D14" s="17">
        <v>1</v>
      </c>
      <c r="E14" s="17">
        <v>3</v>
      </c>
      <c r="F14" s="17">
        <v>1</v>
      </c>
      <c r="G14" s="17">
        <v>1</v>
      </c>
      <c r="H14" s="17">
        <v>0</v>
      </c>
      <c r="I14" s="17">
        <v>0</v>
      </c>
      <c r="J14" s="17">
        <v>4</v>
      </c>
      <c r="K14" s="17">
        <v>0</v>
      </c>
      <c r="L14" s="17">
        <v>0</v>
      </c>
      <c r="M14" s="17">
        <v>10</v>
      </c>
      <c r="N14" s="17">
        <f>VLOOKUP(A14,Games!$A$2:$D$527,3,FALSE)</f>
        <v>0</v>
      </c>
      <c r="O14" s="17">
        <f>VLOOKUP(A14,Games!$A$2:$D$527,4,FALSE)</f>
        <v>1</v>
      </c>
      <c r="P14" s="11">
        <f t="shared" ref="P14" si="6">(R14-S14)/B14</f>
        <v>4</v>
      </c>
      <c r="R14" s="16">
        <f t="shared" ref="R14" si="7">SUM(M14,I14,H14,G14,F14)</f>
        <v>12</v>
      </c>
      <c r="S14" s="16">
        <f t="shared" ref="S14" si="8">SUM((J14*2),(K14*3),(L14*4))</f>
        <v>8</v>
      </c>
    </row>
    <row r="15" spans="1:19" s="16" customFormat="1" x14ac:dyDescent="0.25">
      <c r="A15" s="9" t="s">
        <v>162</v>
      </c>
      <c r="B15" s="17">
        <v>6</v>
      </c>
      <c r="C15" s="17">
        <v>3</v>
      </c>
      <c r="D15" s="17">
        <v>2</v>
      </c>
      <c r="E15" s="17">
        <v>0</v>
      </c>
      <c r="F15" s="17">
        <v>13</v>
      </c>
      <c r="G15" s="17">
        <v>8</v>
      </c>
      <c r="H15" s="17">
        <v>6</v>
      </c>
      <c r="I15" s="17">
        <v>0</v>
      </c>
      <c r="J15" s="17">
        <v>12</v>
      </c>
      <c r="K15" s="17">
        <v>0</v>
      </c>
      <c r="L15" s="17">
        <v>1</v>
      </c>
      <c r="M15" s="17">
        <v>12</v>
      </c>
      <c r="N15" s="17">
        <f>VLOOKUP(A15,Games!$A$2:$D$527,3,FALSE)</f>
        <v>1</v>
      </c>
      <c r="O15" s="17">
        <f>VLOOKUP(A15,Games!$A$2:$D$527,4,FALSE)</f>
        <v>7</v>
      </c>
      <c r="P15" s="11">
        <f t="shared" ref="P15:P16" si="9">(R15-S15)/B15</f>
        <v>1.8333333333333333</v>
      </c>
      <c r="R15" s="16">
        <f t="shared" ref="R15:R16" si="10">SUM(M15,I15,H15,G15,F15)</f>
        <v>39</v>
      </c>
      <c r="S15" s="16">
        <f t="shared" ref="S15:S16" si="11">SUM((J15*2),(K15*3),(L15*4))</f>
        <v>28</v>
      </c>
    </row>
    <row r="16" spans="1:19" s="16" customFormat="1" x14ac:dyDescent="0.25">
      <c r="A16" s="9" t="s">
        <v>82</v>
      </c>
      <c r="B16" s="17">
        <v>10</v>
      </c>
      <c r="C16" s="17">
        <v>8</v>
      </c>
      <c r="D16" s="17">
        <v>11</v>
      </c>
      <c r="E16" s="17">
        <v>0</v>
      </c>
      <c r="F16" s="17">
        <v>69</v>
      </c>
      <c r="G16" s="17">
        <v>30</v>
      </c>
      <c r="H16" s="17">
        <v>13</v>
      </c>
      <c r="I16" s="17">
        <v>1</v>
      </c>
      <c r="J16" s="17">
        <v>11</v>
      </c>
      <c r="K16" s="17">
        <v>0</v>
      </c>
      <c r="L16" s="17">
        <v>0</v>
      </c>
      <c r="M16" s="17">
        <v>49</v>
      </c>
      <c r="N16" s="17">
        <f>VLOOKUP(A16,Games!$A$2:$D$527,3,FALSE)</f>
        <v>0</v>
      </c>
      <c r="O16" s="17">
        <f>VLOOKUP(A16,Games!$A$2:$D$527,4,FALSE)</f>
        <v>10</v>
      </c>
      <c r="P16" s="11">
        <f t="shared" si="9"/>
        <v>14</v>
      </c>
      <c r="R16" s="16">
        <f t="shared" si="10"/>
        <v>162</v>
      </c>
      <c r="S16" s="16">
        <f t="shared" si="11"/>
        <v>22</v>
      </c>
    </row>
    <row r="17" spans="1:16" s="16" customFormat="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5">
      <c r="A18" s="39" t="s">
        <v>43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6" x14ac:dyDescent="0.25">
      <c r="A19" s="56" t="s">
        <v>17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6" x14ac:dyDescent="0.25">
      <c r="A20" s="8" t="s">
        <v>30</v>
      </c>
      <c r="B20" s="8" t="s">
        <v>31</v>
      </c>
      <c r="C20" s="8" t="s">
        <v>32</v>
      </c>
      <c r="D20" s="8" t="s">
        <v>33</v>
      </c>
      <c r="E20" s="8" t="s">
        <v>34</v>
      </c>
      <c r="F20" s="8" t="s">
        <v>35</v>
      </c>
      <c r="G20" s="8" t="s">
        <v>36</v>
      </c>
      <c r="H20" s="8" t="s">
        <v>37</v>
      </c>
      <c r="I20" s="8" t="s">
        <v>38</v>
      </c>
      <c r="J20" s="8" t="s">
        <v>39</v>
      </c>
      <c r="K20" s="8" t="s">
        <v>40</v>
      </c>
      <c r="L20" s="8" t="s">
        <v>41</v>
      </c>
      <c r="M20" s="8" t="s">
        <v>42</v>
      </c>
    </row>
    <row r="21" spans="1:16" x14ac:dyDescent="0.25">
      <c r="A21" s="9" t="str">
        <f>IF(A3=""," ",A3)</f>
        <v>Isaac Cregan</v>
      </c>
      <c r="B21" s="10"/>
      <c r="C21" s="11">
        <f t="shared" ref="C21:M21" si="12">IF(ISNUMBER($B3),C3/$B3," ")</f>
        <v>0</v>
      </c>
      <c r="D21" s="11">
        <f t="shared" si="12"/>
        <v>1</v>
      </c>
      <c r="E21" s="11">
        <f t="shared" si="12"/>
        <v>0</v>
      </c>
      <c r="F21" s="11">
        <f t="shared" si="12"/>
        <v>1</v>
      </c>
      <c r="G21" s="11">
        <f t="shared" si="12"/>
        <v>0</v>
      </c>
      <c r="H21" s="11">
        <f t="shared" si="12"/>
        <v>2</v>
      </c>
      <c r="I21" s="11">
        <f t="shared" si="12"/>
        <v>1</v>
      </c>
      <c r="J21" s="11">
        <f t="shared" si="12"/>
        <v>2</v>
      </c>
      <c r="K21" s="11">
        <f t="shared" si="12"/>
        <v>0</v>
      </c>
      <c r="L21" s="11">
        <f t="shared" si="12"/>
        <v>0</v>
      </c>
      <c r="M21" s="11">
        <f t="shared" si="12"/>
        <v>3</v>
      </c>
    </row>
    <row r="22" spans="1:16" x14ac:dyDescent="0.25">
      <c r="A22" s="9" t="str">
        <f>IF(A4=""," ",A4)</f>
        <v>Leigh Stephenson</v>
      </c>
      <c r="B22" s="10"/>
      <c r="C22" s="11">
        <f t="shared" ref="C22:M22" si="13">IF(ISNUMBER($B4),C4/$B4," ")</f>
        <v>1</v>
      </c>
      <c r="D22" s="11">
        <f t="shared" si="13"/>
        <v>0</v>
      </c>
      <c r="E22" s="11">
        <f t="shared" si="13"/>
        <v>0</v>
      </c>
      <c r="F22" s="11">
        <f t="shared" si="13"/>
        <v>4</v>
      </c>
      <c r="G22" s="11">
        <f t="shared" si="13"/>
        <v>1</v>
      </c>
      <c r="H22" s="11">
        <f t="shared" si="13"/>
        <v>2</v>
      </c>
      <c r="I22" s="11">
        <f t="shared" si="13"/>
        <v>1</v>
      </c>
      <c r="J22" s="11">
        <f t="shared" si="13"/>
        <v>0</v>
      </c>
      <c r="K22" s="11">
        <f t="shared" si="13"/>
        <v>0</v>
      </c>
      <c r="L22" s="11">
        <f t="shared" si="13"/>
        <v>0</v>
      </c>
      <c r="M22" s="11">
        <f t="shared" si="13"/>
        <v>2</v>
      </c>
    </row>
    <row r="23" spans="1:16" x14ac:dyDescent="0.25">
      <c r="A23" s="9" t="str">
        <f>IF(A5=""," ",A5)</f>
        <v>Loz Goodchild</v>
      </c>
      <c r="B23" s="10"/>
      <c r="C23" s="11">
        <f t="shared" ref="C23:M23" si="14">IF(ISNUMBER($B5),C5/$B5," ")</f>
        <v>1</v>
      </c>
      <c r="D23" s="11">
        <f t="shared" si="14"/>
        <v>0.16666666666666666</v>
      </c>
      <c r="E23" s="11">
        <f t="shared" si="14"/>
        <v>0.66666666666666663</v>
      </c>
      <c r="F23" s="11">
        <f t="shared" si="14"/>
        <v>5.833333333333333</v>
      </c>
      <c r="G23" s="11">
        <f t="shared" si="14"/>
        <v>1.8333333333333333</v>
      </c>
      <c r="H23" s="11">
        <f t="shared" si="14"/>
        <v>0.83333333333333337</v>
      </c>
      <c r="I23" s="11">
        <f t="shared" si="14"/>
        <v>0.33333333333333331</v>
      </c>
      <c r="J23" s="11">
        <f t="shared" si="14"/>
        <v>0.5</v>
      </c>
      <c r="K23" s="11">
        <f t="shared" si="14"/>
        <v>0</v>
      </c>
      <c r="L23" s="11">
        <f t="shared" si="14"/>
        <v>0</v>
      </c>
      <c r="M23" s="11">
        <f t="shared" si="14"/>
        <v>3.1666666666666665</v>
      </c>
    </row>
    <row r="24" spans="1:16" x14ac:dyDescent="0.25">
      <c r="A24" s="9" t="str">
        <f>IF(A6=""," ",A6)</f>
        <v>Olan Scott</v>
      </c>
      <c r="B24" s="10"/>
      <c r="C24" s="11">
        <f t="shared" ref="C24:M24" si="15">IF(ISNUMBER($B6),C6/$B6," ")</f>
        <v>1.5555555555555556</v>
      </c>
      <c r="D24" s="11">
        <f t="shared" si="15"/>
        <v>1.3333333333333333</v>
      </c>
      <c r="E24" s="11">
        <f t="shared" si="15"/>
        <v>1.2222222222222223</v>
      </c>
      <c r="F24" s="11">
        <f t="shared" si="15"/>
        <v>2.8888888888888888</v>
      </c>
      <c r="G24" s="11">
        <f t="shared" si="15"/>
        <v>1.3333333333333333</v>
      </c>
      <c r="H24" s="11">
        <f t="shared" si="15"/>
        <v>0.22222222222222221</v>
      </c>
      <c r="I24" s="11">
        <f t="shared" si="15"/>
        <v>0</v>
      </c>
      <c r="J24" s="11">
        <f t="shared" si="15"/>
        <v>2.5555555555555554</v>
      </c>
      <c r="K24" s="11">
        <f t="shared" si="15"/>
        <v>0</v>
      </c>
      <c r="L24" s="11">
        <f t="shared" si="15"/>
        <v>0</v>
      </c>
      <c r="M24" s="11">
        <f t="shared" si="15"/>
        <v>8.3333333333333339</v>
      </c>
    </row>
    <row r="25" spans="1:16" x14ac:dyDescent="0.25">
      <c r="A25" s="9" t="str">
        <f>IF(A7=""," ",A7)</f>
        <v>Shane Turner</v>
      </c>
      <c r="B25" s="10"/>
      <c r="C25" s="11">
        <f t="shared" ref="C25:M25" si="16">IF(ISNUMBER($B7),C7/$B7," ")</f>
        <v>0.5</v>
      </c>
      <c r="D25" s="11">
        <f t="shared" si="16"/>
        <v>0</v>
      </c>
      <c r="E25" s="11">
        <f t="shared" si="16"/>
        <v>0.4</v>
      </c>
      <c r="F25" s="11">
        <f t="shared" si="16"/>
        <v>5.6</v>
      </c>
      <c r="G25" s="11">
        <f t="shared" si="16"/>
        <v>1.1000000000000001</v>
      </c>
      <c r="H25" s="11">
        <f t="shared" si="16"/>
        <v>0.7</v>
      </c>
      <c r="I25" s="11">
        <f t="shared" si="16"/>
        <v>0.7</v>
      </c>
      <c r="J25" s="11">
        <f t="shared" si="16"/>
        <v>1.9</v>
      </c>
      <c r="K25" s="11">
        <f t="shared" si="16"/>
        <v>0</v>
      </c>
      <c r="L25" s="11">
        <f t="shared" si="16"/>
        <v>0</v>
      </c>
      <c r="M25" s="11">
        <f t="shared" si="16"/>
        <v>1.4</v>
      </c>
    </row>
    <row r="26" spans="1:16" x14ac:dyDescent="0.25">
      <c r="A26" s="9" t="str">
        <f>IF(A8=""," ",A8)</f>
        <v>Todd Gregory</v>
      </c>
      <c r="B26" s="10"/>
      <c r="C26" s="11">
        <f t="shared" ref="C26:M26" si="17">IF(ISNUMBER($B8),C8/$B8," ")</f>
        <v>3.3333333333333335</v>
      </c>
      <c r="D26" s="11">
        <f t="shared" si="17"/>
        <v>0.1111111111111111</v>
      </c>
      <c r="E26" s="11">
        <f t="shared" si="17"/>
        <v>0.88888888888888884</v>
      </c>
      <c r="F26" s="11">
        <f t="shared" si="17"/>
        <v>4.4444444444444446</v>
      </c>
      <c r="G26" s="11">
        <f t="shared" si="17"/>
        <v>0.77777777777777779</v>
      </c>
      <c r="H26" s="11">
        <f t="shared" si="17"/>
        <v>0.33333333333333331</v>
      </c>
      <c r="I26" s="11">
        <f t="shared" si="17"/>
        <v>0.1111111111111111</v>
      </c>
      <c r="J26" s="11">
        <f t="shared" si="17"/>
        <v>1.7777777777777777</v>
      </c>
      <c r="K26" s="11">
        <f t="shared" si="17"/>
        <v>0</v>
      </c>
      <c r="L26" s="11">
        <f t="shared" si="17"/>
        <v>0.1111111111111111</v>
      </c>
      <c r="M26" s="11">
        <f t="shared" si="17"/>
        <v>7.8888888888888893</v>
      </c>
    </row>
    <row r="27" spans="1:16" x14ac:dyDescent="0.25">
      <c r="A27" s="9" t="str">
        <f>IF(A9=""," ",A9)</f>
        <v>Tremaine Richardson</v>
      </c>
      <c r="B27" s="10"/>
      <c r="C27" s="11">
        <f t="shared" ref="C27:M27" si="18">IF(ISNUMBER($B9),C9/$B9," ")</f>
        <v>2.0909090909090908</v>
      </c>
      <c r="D27" s="11">
        <f t="shared" si="18"/>
        <v>2.9090909090909092</v>
      </c>
      <c r="E27" s="11">
        <f t="shared" si="18"/>
        <v>1.7272727272727273</v>
      </c>
      <c r="F27" s="11">
        <f t="shared" si="18"/>
        <v>4</v>
      </c>
      <c r="G27" s="11">
        <f t="shared" si="18"/>
        <v>2.6363636363636362</v>
      </c>
      <c r="H27" s="11">
        <f t="shared" si="18"/>
        <v>2.3636363636363638</v>
      </c>
      <c r="I27" s="11">
        <f t="shared" si="18"/>
        <v>9.0909090909090912E-2</v>
      </c>
      <c r="J27" s="11">
        <f t="shared" si="18"/>
        <v>1.0909090909090908</v>
      </c>
      <c r="K27" s="11">
        <f t="shared" si="18"/>
        <v>9.0909090909090912E-2</v>
      </c>
      <c r="L27" s="11">
        <f t="shared" si="18"/>
        <v>0</v>
      </c>
      <c r="M27" s="11">
        <f t="shared" si="18"/>
        <v>14.636363636363637</v>
      </c>
    </row>
    <row r="28" spans="1:16" x14ac:dyDescent="0.25">
      <c r="A28" s="9" t="str">
        <f>IF(A10=""," ",A10)</f>
        <v>Rob Southwell</v>
      </c>
      <c r="B28" s="10"/>
      <c r="C28" s="11">
        <f t="shared" ref="C28:M28" si="19">IF(ISNUMBER($B10),C10/$B10," ")</f>
        <v>1.6666666666666667</v>
      </c>
      <c r="D28" s="11">
        <f t="shared" si="19"/>
        <v>0.33333333333333331</v>
      </c>
      <c r="E28" s="11">
        <f t="shared" si="19"/>
        <v>1</v>
      </c>
      <c r="F28" s="11">
        <f t="shared" si="19"/>
        <v>4.333333333333333</v>
      </c>
      <c r="G28" s="11">
        <f t="shared" si="19"/>
        <v>2.8888888888888888</v>
      </c>
      <c r="H28" s="11">
        <f t="shared" si="19"/>
        <v>2.3333333333333335</v>
      </c>
      <c r="I28" s="11">
        <f t="shared" si="19"/>
        <v>0.55555555555555558</v>
      </c>
      <c r="J28" s="11">
        <f t="shared" si="19"/>
        <v>2.1111111111111112</v>
      </c>
      <c r="K28" s="11">
        <f t="shared" si="19"/>
        <v>0</v>
      </c>
      <c r="L28" s="11">
        <f t="shared" si="19"/>
        <v>0.1111111111111111</v>
      </c>
      <c r="M28" s="11">
        <f t="shared" si="19"/>
        <v>5.333333333333333</v>
      </c>
    </row>
    <row r="29" spans="1:16" x14ac:dyDescent="0.25">
      <c r="A29" s="9" t="str">
        <f>IF(A11=""," ",A11)</f>
        <v>Beau Lloyd</v>
      </c>
      <c r="B29" s="10"/>
      <c r="C29" s="11">
        <f t="shared" ref="C29:M29" si="20">IF(ISNUMBER($B11),C11/$B11," ")</f>
        <v>1.625</v>
      </c>
      <c r="D29" s="11">
        <f t="shared" si="20"/>
        <v>0</v>
      </c>
      <c r="E29" s="11">
        <f t="shared" si="20"/>
        <v>0.5</v>
      </c>
      <c r="F29" s="11">
        <f t="shared" si="20"/>
        <v>4.5</v>
      </c>
      <c r="G29" s="11">
        <f t="shared" si="20"/>
        <v>0.125</v>
      </c>
      <c r="H29" s="11">
        <f t="shared" si="20"/>
        <v>0.25</v>
      </c>
      <c r="I29" s="11">
        <f t="shared" si="20"/>
        <v>0</v>
      </c>
      <c r="J29" s="11">
        <f t="shared" si="20"/>
        <v>1.375</v>
      </c>
      <c r="K29" s="11">
        <f t="shared" si="20"/>
        <v>0</v>
      </c>
      <c r="L29" s="11">
        <f t="shared" si="20"/>
        <v>0</v>
      </c>
      <c r="M29" s="11">
        <f t="shared" si="20"/>
        <v>3.75</v>
      </c>
    </row>
    <row r="30" spans="1:16" x14ac:dyDescent="0.25">
      <c r="A30" s="9" t="str">
        <f>IF(A12=""," ",A12)</f>
        <v>Danny Mills</v>
      </c>
      <c r="B30" s="8"/>
      <c r="C30" s="11">
        <f t="shared" ref="C30:M30" si="21">IF(ISNUMBER($B12),C12/$B12," ")</f>
        <v>2.5555555555555554</v>
      </c>
      <c r="D30" s="11">
        <f t="shared" si="21"/>
        <v>2.8888888888888888</v>
      </c>
      <c r="E30" s="11">
        <f t="shared" si="21"/>
        <v>0.44444444444444442</v>
      </c>
      <c r="F30" s="11">
        <f t="shared" si="21"/>
        <v>4.666666666666667</v>
      </c>
      <c r="G30" s="11">
        <f t="shared" si="21"/>
        <v>3</v>
      </c>
      <c r="H30" s="11">
        <f t="shared" si="21"/>
        <v>2.4444444444444446</v>
      </c>
      <c r="I30" s="11">
        <f t="shared" si="21"/>
        <v>0.22222222222222221</v>
      </c>
      <c r="J30" s="11">
        <f t="shared" si="21"/>
        <v>1.2222222222222223</v>
      </c>
      <c r="K30" s="11">
        <f t="shared" si="21"/>
        <v>0</v>
      </c>
      <c r="L30" s="11">
        <f t="shared" si="21"/>
        <v>0.1111111111111111</v>
      </c>
      <c r="M30" s="11">
        <f t="shared" si="21"/>
        <v>14.222222222222221</v>
      </c>
    </row>
    <row r="31" spans="1:16" x14ac:dyDescent="0.25">
      <c r="A31" s="9" t="str">
        <f>IF(A13=""," ",A13)</f>
        <v>Las Wijayatilake</v>
      </c>
      <c r="B31" s="17"/>
      <c r="C31" s="11">
        <f t="shared" ref="C31:M31" si="22">IF(ISNUMBER($B13),C13/$B13," ")</f>
        <v>0.5</v>
      </c>
      <c r="D31" s="11">
        <f t="shared" si="22"/>
        <v>0</v>
      </c>
      <c r="E31" s="11">
        <f t="shared" si="22"/>
        <v>0.5</v>
      </c>
      <c r="F31" s="11">
        <f t="shared" si="22"/>
        <v>3</v>
      </c>
      <c r="G31" s="11">
        <f t="shared" si="22"/>
        <v>1.5</v>
      </c>
      <c r="H31" s="11">
        <f t="shared" si="22"/>
        <v>0</v>
      </c>
      <c r="I31" s="11">
        <f t="shared" si="22"/>
        <v>0</v>
      </c>
      <c r="J31" s="11">
        <f t="shared" si="22"/>
        <v>3</v>
      </c>
      <c r="K31" s="11">
        <f t="shared" si="22"/>
        <v>0</v>
      </c>
      <c r="L31" s="11">
        <f t="shared" si="22"/>
        <v>0</v>
      </c>
      <c r="M31" s="11">
        <f t="shared" si="22"/>
        <v>1.5</v>
      </c>
    </row>
    <row r="32" spans="1:16" x14ac:dyDescent="0.25">
      <c r="A32" s="9" t="str">
        <f>IF(A14=""," ",A14)</f>
        <v>Travis Naden</v>
      </c>
      <c r="B32" s="17"/>
      <c r="C32" s="11">
        <f t="shared" ref="C32:M32" si="23">IF(ISNUMBER($B14),C14/$B14," ")</f>
        <v>2</v>
      </c>
      <c r="D32" s="11">
        <f t="shared" si="23"/>
        <v>1</v>
      </c>
      <c r="E32" s="11">
        <f t="shared" si="23"/>
        <v>3</v>
      </c>
      <c r="F32" s="11">
        <f t="shared" si="23"/>
        <v>1</v>
      </c>
      <c r="G32" s="11">
        <f t="shared" si="23"/>
        <v>1</v>
      </c>
      <c r="H32" s="11">
        <f t="shared" si="23"/>
        <v>0</v>
      </c>
      <c r="I32" s="11">
        <f t="shared" si="23"/>
        <v>0</v>
      </c>
      <c r="J32" s="11">
        <f t="shared" si="23"/>
        <v>4</v>
      </c>
      <c r="K32" s="11">
        <f t="shared" si="23"/>
        <v>0</v>
      </c>
      <c r="L32" s="11">
        <f t="shared" si="23"/>
        <v>0</v>
      </c>
      <c r="M32" s="11">
        <f t="shared" si="23"/>
        <v>10</v>
      </c>
    </row>
    <row r="33" spans="1:13" x14ac:dyDescent="0.25">
      <c r="A33" s="9"/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A34" s="9"/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5">
      <c r="A35" s="9"/>
      <c r="B35" s="1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5">
      <c r="A36" s="9"/>
      <c r="B36" s="1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25">
      <c r="A37" s="9"/>
      <c r="B37" s="1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25">
      <c r="A38" s="9"/>
      <c r="B38" s="1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5">
      <c r="A39" s="9"/>
      <c r="B39" s="1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25">
      <c r="A40" s="9" t="str">
        <f>IF(A13=""," ",A13)</f>
        <v>Las Wijayatilake</v>
      </c>
      <c r="B40" s="17"/>
      <c r="C40" s="11">
        <f t="shared" ref="C40:M40" si="24">IF(ISNUMBER($B13),C13/$B13," ")</f>
        <v>0.5</v>
      </c>
      <c r="D40" s="11">
        <f t="shared" si="24"/>
        <v>0</v>
      </c>
      <c r="E40" s="11">
        <f t="shared" si="24"/>
        <v>0.5</v>
      </c>
      <c r="F40" s="11">
        <f t="shared" si="24"/>
        <v>3</v>
      </c>
      <c r="G40" s="11">
        <f t="shared" si="24"/>
        <v>1.5</v>
      </c>
      <c r="H40" s="11">
        <f t="shared" si="24"/>
        <v>0</v>
      </c>
      <c r="I40" s="11">
        <f t="shared" si="24"/>
        <v>0</v>
      </c>
      <c r="J40" s="11">
        <f t="shared" si="24"/>
        <v>3</v>
      </c>
      <c r="K40" s="11">
        <f t="shared" si="24"/>
        <v>0</v>
      </c>
      <c r="L40" s="11">
        <f t="shared" si="24"/>
        <v>0</v>
      </c>
      <c r="M40" s="11">
        <f t="shared" si="24"/>
        <v>1.5</v>
      </c>
    </row>
    <row r="41" spans="1:13" x14ac:dyDescent="0.25">
      <c r="A41" s="9" t="str">
        <f>IF(A14=""," ",A14)</f>
        <v>Travis Naden</v>
      </c>
      <c r="B41" s="17"/>
      <c r="C41" s="11">
        <f t="shared" ref="C41:M41" si="25">IF(ISNUMBER($B14),C14/$B14," ")</f>
        <v>2</v>
      </c>
      <c r="D41" s="11">
        <f t="shared" si="25"/>
        <v>1</v>
      </c>
      <c r="E41" s="11">
        <f t="shared" si="25"/>
        <v>3</v>
      </c>
      <c r="F41" s="11">
        <f t="shared" si="25"/>
        <v>1</v>
      </c>
      <c r="G41" s="11">
        <f t="shared" si="25"/>
        <v>1</v>
      </c>
      <c r="H41" s="11">
        <f t="shared" si="25"/>
        <v>0</v>
      </c>
      <c r="I41" s="11">
        <f t="shared" si="25"/>
        <v>0</v>
      </c>
      <c r="J41" s="11">
        <f t="shared" si="25"/>
        <v>4</v>
      </c>
      <c r="K41" s="11">
        <f t="shared" si="25"/>
        <v>0</v>
      </c>
      <c r="L41" s="11">
        <f t="shared" si="25"/>
        <v>0</v>
      </c>
      <c r="M41" s="11">
        <f t="shared" si="25"/>
        <v>10</v>
      </c>
    </row>
    <row r="42" spans="1:13" x14ac:dyDescent="0.25">
      <c r="A42" s="9" t="str">
        <f t="shared" ref="A42" si="26">IF(A17=""," ",A17)</f>
        <v xml:space="preserve"> </v>
      </c>
      <c r="B42" s="17"/>
      <c r="C42" s="11" t="str">
        <f t="shared" ref="C42:M42" si="27">IF(ISNUMBER($B17),C17/$B17," ")</f>
        <v xml:space="preserve"> </v>
      </c>
      <c r="D42" s="11" t="str">
        <f t="shared" si="27"/>
        <v xml:space="preserve"> </v>
      </c>
      <c r="E42" s="11" t="str">
        <f t="shared" si="27"/>
        <v xml:space="preserve"> </v>
      </c>
      <c r="F42" s="11" t="str">
        <f t="shared" si="27"/>
        <v xml:space="preserve"> </v>
      </c>
      <c r="G42" s="11" t="str">
        <f t="shared" si="27"/>
        <v xml:space="preserve"> </v>
      </c>
      <c r="H42" s="11" t="str">
        <f t="shared" si="27"/>
        <v xml:space="preserve"> </v>
      </c>
      <c r="I42" s="11" t="str">
        <f t="shared" si="27"/>
        <v xml:space="preserve"> </v>
      </c>
      <c r="J42" s="11" t="str">
        <f t="shared" si="27"/>
        <v xml:space="preserve"> </v>
      </c>
      <c r="K42" s="11" t="str">
        <f t="shared" si="27"/>
        <v xml:space="preserve"> </v>
      </c>
      <c r="L42" s="11" t="str">
        <f t="shared" si="27"/>
        <v xml:space="preserve"> </v>
      </c>
      <c r="M42" s="11" t="str">
        <f t="shared" si="27"/>
        <v xml:space="preserve"> </v>
      </c>
    </row>
  </sheetData>
  <mergeCells count="3">
    <mergeCell ref="A18:M18"/>
    <mergeCell ref="A19:M19"/>
    <mergeCell ref="A1:O1"/>
  </mergeCells>
  <conditionalFormatting sqref="A3:A12">
    <cfRule type="expression" dxfId="9" priority="1">
      <formula>O3&gt;8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T36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19" width="0" style="5" hidden="1" customWidth="1"/>
    <col min="20" max="16384" width="9.140625" style="5"/>
  </cols>
  <sheetData>
    <row r="1" spans="1:20" x14ac:dyDescent="0.25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32"/>
      <c r="Q1" s="23" t="s">
        <v>22</v>
      </c>
    </row>
    <row r="2" spans="1:20" x14ac:dyDescent="0.25">
      <c r="A2" s="8" t="s">
        <v>30</v>
      </c>
      <c r="B2" s="8" t="s">
        <v>31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39</v>
      </c>
      <c r="K2" s="8" t="s">
        <v>40</v>
      </c>
      <c r="L2" s="8" t="s">
        <v>41</v>
      </c>
      <c r="M2" s="8" t="s">
        <v>42</v>
      </c>
      <c r="N2" s="17" t="s">
        <v>68</v>
      </c>
      <c r="O2" s="17" t="s">
        <v>69</v>
      </c>
      <c r="P2" s="17" t="s">
        <v>118</v>
      </c>
      <c r="Q2" s="16"/>
      <c r="R2" s="16" t="s">
        <v>119</v>
      </c>
      <c r="S2" s="16" t="s">
        <v>120</v>
      </c>
    </row>
    <row r="3" spans="1:20" x14ac:dyDescent="0.25">
      <c r="A3" s="9" t="s">
        <v>138</v>
      </c>
      <c r="B3" s="10">
        <v>8</v>
      </c>
      <c r="C3" s="10">
        <v>19</v>
      </c>
      <c r="D3" s="10">
        <v>1</v>
      </c>
      <c r="E3" s="10">
        <v>14</v>
      </c>
      <c r="F3" s="10">
        <v>68</v>
      </c>
      <c r="G3" s="10">
        <v>11</v>
      </c>
      <c r="H3" s="10">
        <v>4</v>
      </c>
      <c r="I3" s="10">
        <v>2</v>
      </c>
      <c r="J3" s="10">
        <v>8</v>
      </c>
      <c r="K3" s="10">
        <v>0</v>
      </c>
      <c r="L3" s="10">
        <v>0</v>
      </c>
      <c r="M3" s="10">
        <v>55</v>
      </c>
      <c r="N3" s="17">
        <f>VLOOKUP(A3,Games!$A$2:$D$527,3,FALSE)</f>
        <v>0</v>
      </c>
      <c r="O3" s="17">
        <f>VLOOKUP(A3,Games!$A$2:$D$527,4,FALSE)</f>
        <v>8</v>
      </c>
      <c r="P3" s="11">
        <f>(R3-S3)/B3</f>
        <v>15.5</v>
      </c>
      <c r="Q3" s="16"/>
      <c r="R3" s="16">
        <f>SUM(M3,I3,H3,G3,F3)</f>
        <v>140</v>
      </c>
      <c r="S3" s="16">
        <f>SUM((J3*2),(K3*3),(L3*4))</f>
        <v>16</v>
      </c>
    </row>
    <row r="4" spans="1:20" x14ac:dyDescent="0.25">
      <c r="A4" s="9" t="s">
        <v>139</v>
      </c>
      <c r="B4" s="10">
        <v>7</v>
      </c>
      <c r="C4" s="10">
        <v>17</v>
      </c>
      <c r="D4" s="10">
        <v>1</v>
      </c>
      <c r="E4" s="10">
        <v>6</v>
      </c>
      <c r="F4" s="10">
        <v>34</v>
      </c>
      <c r="G4" s="10">
        <v>15</v>
      </c>
      <c r="H4" s="10">
        <v>9</v>
      </c>
      <c r="I4" s="10">
        <v>7</v>
      </c>
      <c r="J4" s="10">
        <v>13</v>
      </c>
      <c r="K4" s="10">
        <v>0</v>
      </c>
      <c r="L4" s="10">
        <v>0</v>
      </c>
      <c r="M4" s="10">
        <v>43</v>
      </c>
      <c r="N4" s="17">
        <f>VLOOKUP(A4,Games!$A$2:$D$527,3,FALSE)</f>
        <v>1</v>
      </c>
      <c r="O4" s="17">
        <f>VLOOKUP(A4,Games!$A$2:$D$527,4,FALSE)</f>
        <v>8</v>
      </c>
      <c r="P4" s="11">
        <f t="shared" ref="P4:P11" si="0">(R4-S4)/B4</f>
        <v>11.714285714285714</v>
      </c>
      <c r="Q4" s="16"/>
      <c r="R4" s="16">
        <f t="shared" ref="R4:R11" si="1">SUM(M4,I4,H4,G4,F4)</f>
        <v>108</v>
      </c>
      <c r="S4" s="16">
        <f t="shared" ref="S4:S11" si="2">SUM((J4*2),(K4*3),(L4*4))</f>
        <v>26</v>
      </c>
    </row>
    <row r="5" spans="1:20" x14ac:dyDescent="0.25">
      <c r="A5" s="9" t="s">
        <v>23</v>
      </c>
      <c r="B5" s="10">
        <v>12</v>
      </c>
      <c r="C5" s="10">
        <v>21</v>
      </c>
      <c r="D5" s="10">
        <v>15</v>
      </c>
      <c r="E5" s="10">
        <v>6</v>
      </c>
      <c r="F5" s="10">
        <v>61</v>
      </c>
      <c r="G5" s="10">
        <v>3</v>
      </c>
      <c r="H5" s="10">
        <v>4</v>
      </c>
      <c r="I5" s="10">
        <v>6</v>
      </c>
      <c r="J5" s="10">
        <v>12</v>
      </c>
      <c r="K5" s="10">
        <v>2</v>
      </c>
      <c r="L5" s="10">
        <v>0</v>
      </c>
      <c r="M5" s="10">
        <v>93</v>
      </c>
      <c r="N5" s="17">
        <f>VLOOKUP(A5,Games!$A$2:$D$527,3,FALSE)</f>
        <v>0</v>
      </c>
      <c r="O5" s="17">
        <f>VLOOKUP(A5,Games!$A$2:$D$527,4,FALSE)</f>
        <v>12</v>
      </c>
      <c r="P5" s="11">
        <f t="shared" si="0"/>
        <v>11.416666666666666</v>
      </c>
      <c r="Q5" s="16"/>
      <c r="R5" s="16">
        <f t="shared" si="1"/>
        <v>167</v>
      </c>
      <c r="S5" s="16">
        <f t="shared" si="2"/>
        <v>30</v>
      </c>
    </row>
    <row r="6" spans="1:20" x14ac:dyDescent="0.25">
      <c r="A6" s="9" t="s">
        <v>24</v>
      </c>
      <c r="B6" s="10">
        <v>13</v>
      </c>
      <c r="C6" s="10">
        <v>8</v>
      </c>
      <c r="D6" s="10">
        <v>36</v>
      </c>
      <c r="E6" s="10">
        <v>5</v>
      </c>
      <c r="F6" s="10">
        <v>41</v>
      </c>
      <c r="G6" s="10">
        <v>11</v>
      </c>
      <c r="H6" s="10">
        <v>9</v>
      </c>
      <c r="I6" s="10">
        <v>0</v>
      </c>
      <c r="J6" s="10">
        <v>2</v>
      </c>
      <c r="K6" s="10">
        <v>0</v>
      </c>
      <c r="L6" s="10">
        <v>0</v>
      </c>
      <c r="M6" s="10">
        <v>129</v>
      </c>
      <c r="N6" s="17">
        <f>VLOOKUP(A6,Games!$A$2:$D$527,3,FALSE)</f>
        <v>0</v>
      </c>
      <c r="O6" s="17">
        <f>VLOOKUP(A6,Games!$A$2:$D$527,4,FALSE)</f>
        <v>13</v>
      </c>
      <c r="P6" s="11">
        <f t="shared" si="0"/>
        <v>14.307692307692308</v>
      </c>
      <c r="Q6" s="16"/>
      <c r="R6" s="16">
        <f t="shared" si="1"/>
        <v>190</v>
      </c>
      <c r="S6" s="16">
        <f t="shared" si="2"/>
        <v>4</v>
      </c>
    </row>
    <row r="7" spans="1:20" x14ac:dyDescent="0.25">
      <c r="A7" s="9" t="s">
        <v>171</v>
      </c>
      <c r="B7" s="10">
        <v>3</v>
      </c>
      <c r="C7" s="10">
        <v>4</v>
      </c>
      <c r="D7" s="10">
        <v>0</v>
      </c>
      <c r="E7" s="10">
        <v>4</v>
      </c>
      <c r="F7" s="10">
        <v>20</v>
      </c>
      <c r="G7" s="10">
        <v>4</v>
      </c>
      <c r="H7" s="10">
        <v>2</v>
      </c>
      <c r="I7" s="10">
        <v>0</v>
      </c>
      <c r="J7" s="10">
        <v>7</v>
      </c>
      <c r="K7" s="10">
        <v>0</v>
      </c>
      <c r="L7" s="10">
        <v>0</v>
      </c>
      <c r="M7" s="10">
        <v>12</v>
      </c>
      <c r="N7" s="17">
        <f>VLOOKUP(A7,Games!$A$2:$D$527,3,FALSE)</f>
        <v>0</v>
      </c>
      <c r="O7" s="17">
        <f>VLOOKUP(A7,Games!$A$2:$D$527,4,FALSE)</f>
        <v>3</v>
      </c>
      <c r="P7" s="11">
        <f t="shared" si="0"/>
        <v>8</v>
      </c>
      <c r="Q7" s="16"/>
      <c r="R7" s="16">
        <f t="shared" si="1"/>
        <v>38</v>
      </c>
      <c r="S7" s="16">
        <f t="shared" si="2"/>
        <v>14</v>
      </c>
    </row>
    <row r="8" spans="1:20" x14ac:dyDescent="0.25">
      <c r="A8" s="9" t="s">
        <v>141</v>
      </c>
      <c r="B8" s="10">
        <v>10</v>
      </c>
      <c r="C8" s="10">
        <v>3</v>
      </c>
      <c r="D8" s="10">
        <v>10</v>
      </c>
      <c r="E8" s="10">
        <v>0</v>
      </c>
      <c r="F8" s="10">
        <v>12</v>
      </c>
      <c r="G8" s="10">
        <v>7</v>
      </c>
      <c r="H8" s="10">
        <v>3</v>
      </c>
      <c r="I8" s="10">
        <v>0</v>
      </c>
      <c r="J8" s="10">
        <v>14</v>
      </c>
      <c r="K8" s="10">
        <v>0</v>
      </c>
      <c r="L8" s="10">
        <v>0</v>
      </c>
      <c r="M8" s="10">
        <v>36</v>
      </c>
      <c r="N8" s="17">
        <f>VLOOKUP(A8,Games!$A$2:$D$527,3,FALSE)</f>
        <v>0</v>
      </c>
      <c r="O8" s="17">
        <f>VLOOKUP(A8,Games!$A$2:$D$527,4,FALSE)</f>
        <v>10</v>
      </c>
      <c r="P8" s="11">
        <f t="shared" si="0"/>
        <v>3</v>
      </c>
      <c r="Q8" s="16"/>
      <c r="R8" s="16">
        <f t="shared" si="1"/>
        <v>58</v>
      </c>
      <c r="S8" s="16">
        <f t="shared" si="2"/>
        <v>28</v>
      </c>
    </row>
    <row r="9" spans="1:20" x14ac:dyDescent="0.25">
      <c r="A9" s="9" t="s">
        <v>140</v>
      </c>
      <c r="B9" s="10">
        <v>11</v>
      </c>
      <c r="C9" s="10">
        <v>7</v>
      </c>
      <c r="D9" s="10">
        <v>8</v>
      </c>
      <c r="E9" s="10">
        <v>17</v>
      </c>
      <c r="F9" s="10">
        <v>27</v>
      </c>
      <c r="G9" s="10">
        <v>32</v>
      </c>
      <c r="H9" s="10">
        <v>6</v>
      </c>
      <c r="I9" s="10">
        <v>2</v>
      </c>
      <c r="J9" s="10">
        <v>15</v>
      </c>
      <c r="K9" s="10">
        <v>0</v>
      </c>
      <c r="L9" s="10">
        <v>0</v>
      </c>
      <c r="M9" s="10">
        <v>55</v>
      </c>
      <c r="N9" s="17">
        <f>VLOOKUP(A9,Games!$A$2:$D$527,3,FALSE)</f>
        <v>1</v>
      </c>
      <c r="O9" s="17">
        <f>VLOOKUP(A9,Games!$A$2:$D$527,4,FALSE)</f>
        <v>12</v>
      </c>
      <c r="P9" s="11">
        <f t="shared" si="0"/>
        <v>8.3636363636363633</v>
      </c>
      <c r="Q9" s="16"/>
      <c r="R9" s="16">
        <f t="shared" si="1"/>
        <v>122</v>
      </c>
      <c r="S9" s="16">
        <f t="shared" si="2"/>
        <v>30</v>
      </c>
    </row>
    <row r="10" spans="1:20" x14ac:dyDescent="0.25">
      <c r="A10" s="9" t="s">
        <v>142</v>
      </c>
      <c r="B10" s="10">
        <v>10</v>
      </c>
      <c r="C10" s="10">
        <v>16</v>
      </c>
      <c r="D10" s="10">
        <v>19</v>
      </c>
      <c r="E10" s="10">
        <v>11</v>
      </c>
      <c r="F10" s="10">
        <v>15</v>
      </c>
      <c r="G10" s="10">
        <v>25</v>
      </c>
      <c r="H10" s="10">
        <v>8</v>
      </c>
      <c r="I10" s="10">
        <v>2</v>
      </c>
      <c r="J10" s="10">
        <v>16</v>
      </c>
      <c r="K10" s="10">
        <v>0</v>
      </c>
      <c r="L10" s="10">
        <v>0</v>
      </c>
      <c r="M10" s="10">
        <v>100</v>
      </c>
      <c r="N10" s="17">
        <f>VLOOKUP(A10,Games!$A$2:$D$527,3,FALSE)</f>
        <v>0</v>
      </c>
      <c r="O10" s="17">
        <f>VLOOKUP(A10,Games!$A$2:$D$527,4,FALSE)</f>
        <v>10</v>
      </c>
      <c r="P10" s="11">
        <f t="shared" si="0"/>
        <v>11.8</v>
      </c>
      <c r="Q10" s="16"/>
      <c r="R10" s="16">
        <f t="shared" si="1"/>
        <v>150</v>
      </c>
      <c r="S10" s="16">
        <f t="shared" si="2"/>
        <v>32</v>
      </c>
    </row>
    <row r="11" spans="1:20" x14ac:dyDescent="0.25">
      <c r="A11" s="9" t="s">
        <v>72</v>
      </c>
      <c r="B11" s="10">
        <v>13</v>
      </c>
      <c r="C11" s="10">
        <v>13</v>
      </c>
      <c r="D11" s="10">
        <v>5</v>
      </c>
      <c r="E11" s="10">
        <v>10</v>
      </c>
      <c r="F11" s="10">
        <v>78</v>
      </c>
      <c r="G11" s="10">
        <v>40</v>
      </c>
      <c r="H11" s="10">
        <v>24</v>
      </c>
      <c r="I11" s="10">
        <v>0</v>
      </c>
      <c r="J11" s="10">
        <v>27</v>
      </c>
      <c r="K11" s="10">
        <v>0</v>
      </c>
      <c r="L11" s="10">
        <v>0</v>
      </c>
      <c r="M11" s="10">
        <v>51</v>
      </c>
      <c r="N11" s="17">
        <f>VLOOKUP(A11,Games!$A$2:$D$527,3,FALSE)</f>
        <v>0</v>
      </c>
      <c r="O11" s="17">
        <f>VLOOKUP(A11,Games!$A$2:$D$527,4,FALSE)</f>
        <v>13</v>
      </c>
      <c r="P11" s="11">
        <f t="shared" si="0"/>
        <v>10.692307692307692</v>
      </c>
      <c r="Q11" s="16"/>
      <c r="R11" s="16">
        <f t="shared" si="1"/>
        <v>193</v>
      </c>
      <c r="S11" s="16">
        <f t="shared" si="2"/>
        <v>54</v>
      </c>
    </row>
    <row r="12" spans="1:20" x14ac:dyDescent="0.25">
      <c r="A12" s="9" t="s">
        <v>143</v>
      </c>
      <c r="B12" s="8">
        <v>11</v>
      </c>
      <c r="C12" s="8">
        <v>26</v>
      </c>
      <c r="D12" s="8">
        <v>0</v>
      </c>
      <c r="E12" s="8">
        <v>13</v>
      </c>
      <c r="F12" s="8">
        <v>59</v>
      </c>
      <c r="G12" s="8">
        <v>14</v>
      </c>
      <c r="H12" s="8">
        <v>12</v>
      </c>
      <c r="I12" s="8">
        <v>1</v>
      </c>
      <c r="J12" s="8">
        <v>10</v>
      </c>
      <c r="K12" s="8">
        <v>0</v>
      </c>
      <c r="L12" s="8">
        <v>0</v>
      </c>
      <c r="M12" s="8">
        <v>65</v>
      </c>
      <c r="N12" s="17">
        <f>VLOOKUP(A12,Games!$A$2:$D$527,3,FALSE)</f>
        <v>0</v>
      </c>
      <c r="O12" s="17">
        <f>VLOOKUP(A12,Games!$A$2:$D$527,4,FALSE)</f>
        <v>11</v>
      </c>
      <c r="P12" s="11">
        <f t="shared" ref="P12" si="3">(R12-S12)/B12</f>
        <v>11.909090909090908</v>
      </c>
      <c r="Q12" s="16"/>
      <c r="R12" s="16">
        <f t="shared" ref="R12" si="4">SUM(M12,I12,H12,G12,F12)</f>
        <v>151</v>
      </c>
      <c r="S12" s="16">
        <f t="shared" ref="S12" si="5">SUM((J12*2),(K12*3),(L12*4))</f>
        <v>20</v>
      </c>
      <c r="T12" s="16"/>
    </row>
    <row r="13" spans="1:20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7"/>
      <c r="P13" s="11"/>
      <c r="Q13" s="16"/>
      <c r="R13" s="16"/>
      <c r="S13" s="16"/>
    </row>
    <row r="14" spans="1:20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7"/>
      <c r="P14" s="11"/>
      <c r="Q14" s="16"/>
      <c r="R14" s="16"/>
      <c r="S14" s="16"/>
    </row>
    <row r="15" spans="1:20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7"/>
      <c r="P15" s="11"/>
      <c r="Q15" s="16"/>
      <c r="R15" s="16"/>
      <c r="S15" s="16"/>
    </row>
    <row r="16" spans="1:20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1"/>
      <c r="Q16" s="16"/>
      <c r="R16" s="16"/>
      <c r="S16" s="16"/>
    </row>
    <row r="17" spans="1:19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1"/>
      <c r="Q17" s="16"/>
      <c r="R17" s="16"/>
      <c r="S17" s="16"/>
    </row>
    <row r="19" spans="1:19" x14ac:dyDescent="0.25">
      <c r="A19" s="39" t="s">
        <v>43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9" x14ac:dyDescent="0.25">
      <c r="A20" s="59" t="s">
        <v>22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9" x14ac:dyDescent="0.25">
      <c r="A21" s="8" t="s">
        <v>30</v>
      </c>
      <c r="B21" s="8" t="s">
        <v>31</v>
      </c>
      <c r="C21" s="8" t="s">
        <v>32</v>
      </c>
      <c r="D21" s="8" t="s">
        <v>33</v>
      </c>
      <c r="E21" s="8" t="s">
        <v>34</v>
      </c>
      <c r="F21" s="8" t="s">
        <v>35</v>
      </c>
      <c r="G21" s="8" t="s">
        <v>36</v>
      </c>
      <c r="H21" s="8" t="s">
        <v>37</v>
      </c>
      <c r="I21" s="8" t="s">
        <v>38</v>
      </c>
      <c r="J21" s="8" t="s">
        <v>39</v>
      </c>
      <c r="K21" s="8" t="s">
        <v>40</v>
      </c>
      <c r="L21" s="8" t="s">
        <v>41</v>
      </c>
      <c r="M21" s="8" t="s">
        <v>42</v>
      </c>
    </row>
    <row r="22" spans="1:19" x14ac:dyDescent="0.25">
      <c r="A22" s="9" t="str">
        <f>IF(A3=""," ",A3)</f>
        <v>Adam King</v>
      </c>
      <c r="B22" s="10"/>
      <c r="C22" s="11">
        <f>IF(ISNUMBER($B3),C3/$B3," ")</f>
        <v>2.375</v>
      </c>
      <c r="D22" s="11">
        <f>IF(ISNUMBER($B3),D3/$B3," ")</f>
        <v>0.125</v>
      </c>
      <c r="E22" s="11">
        <f t="shared" ref="E22:M22" si="6">IF(ISNUMBER($B3),E3/$B3," ")</f>
        <v>1.75</v>
      </c>
      <c r="F22" s="11">
        <f t="shared" si="6"/>
        <v>8.5</v>
      </c>
      <c r="G22" s="11">
        <f t="shared" si="6"/>
        <v>1.375</v>
      </c>
      <c r="H22" s="11">
        <f t="shared" si="6"/>
        <v>0.5</v>
      </c>
      <c r="I22" s="11">
        <f t="shared" si="6"/>
        <v>0.25</v>
      </c>
      <c r="J22" s="11">
        <f t="shared" si="6"/>
        <v>1</v>
      </c>
      <c r="K22" s="11">
        <f t="shared" si="6"/>
        <v>0</v>
      </c>
      <c r="L22" s="11">
        <f t="shared" si="6"/>
        <v>0</v>
      </c>
      <c r="M22" s="11">
        <f t="shared" si="6"/>
        <v>6.875</v>
      </c>
    </row>
    <row r="23" spans="1:19" x14ac:dyDescent="0.25">
      <c r="A23" s="9" t="str">
        <f t="shared" ref="A23:A36" si="7">IF(A4=""," ",A4)</f>
        <v>Aidan Tandy</v>
      </c>
      <c r="B23" s="10"/>
      <c r="C23" s="11">
        <f t="shared" ref="C23:M34" si="8">IF(ISNUMBER($B4),C4/$B4," ")</f>
        <v>2.4285714285714284</v>
      </c>
      <c r="D23" s="11">
        <f t="shared" si="8"/>
        <v>0.14285714285714285</v>
      </c>
      <c r="E23" s="11">
        <f t="shared" si="8"/>
        <v>0.8571428571428571</v>
      </c>
      <c r="F23" s="11">
        <f t="shared" si="8"/>
        <v>4.8571428571428568</v>
      </c>
      <c r="G23" s="11">
        <f t="shared" si="8"/>
        <v>2.1428571428571428</v>
      </c>
      <c r="H23" s="11">
        <f t="shared" si="8"/>
        <v>1.2857142857142858</v>
      </c>
      <c r="I23" s="11">
        <f t="shared" si="8"/>
        <v>1</v>
      </c>
      <c r="J23" s="11">
        <f t="shared" si="8"/>
        <v>1.8571428571428572</v>
      </c>
      <c r="K23" s="11">
        <f t="shared" si="8"/>
        <v>0</v>
      </c>
      <c r="L23" s="11">
        <f t="shared" si="8"/>
        <v>0</v>
      </c>
      <c r="M23" s="11">
        <f t="shared" si="8"/>
        <v>6.1428571428571432</v>
      </c>
    </row>
    <row r="24" spans="1:19" x14ac:dyDescent="0.25">
      <c r="A24" s="9" t="str">
        <f t="shared" si="7"/>
        <v>Ben Heaney</v>
      </c>
      <c r="B24" s="10"/>
      <c r="C24" s="11">
        <f t="shared" si="8"/>
        <v>1.75</v>
      </c>
      <c r="D24" s="11">
        <f t="shared" si="8"/>
        <v>1.25</v>
      </c>
      <c r="E24" s="11">
        <f t="shared" si="8"/>
        <v>0.5</v>
      </c>
      <c r="F24" s="11">
        <f t="shared" si="8"/>
        <v>5.083333333333333</v>
      </c>
      <c r="G24" s="11">
        <f t="shared" si="8"/>
        <v>0.25</v>
      </c>
      <c r="H24" s="11">
        <f t="shared" si="8"/>
        <v>0.33333333333333331</v>
      </c>
      <c r="I24" s="11">
        <f t="shared" si="8"/>
        <v>0.5</v>
      </c>
      <c r="J24" s="11">
        <f t="shared" si="8"/>
        <v>1</v>
      </c>
      <c r="K24" s="11">
        <f t="shared" si="8"/>
        <v>0.16666666666666666</v>
      </c>
      <c r="L24" s="11">
        <f t="shared" si="8"/>
        <v>0</v>
      </c>
      <c r="M24" s="11">
        <f t="shared" si="8"/>
        <v>7.75</v>
      </c>
    </row>
    <row r="25" spans="1:19" x14ac:dyDescent="0.25">
      <c r="A25" s="9" t="str">
        <f t="shared" si="7"/>
        <v>Pete Maddocks</v>
      </c>
      <c r="B25" s="10"/>
      <c r="C25" s="11">
        <f t="shared" si="8"/>
        <v>0.61538461538461542</v>
      </c>
      <c r="D25" s="11">
        <f t="shared" si="8"/>
        <v>2.7692307692307692</v>
      </c>
      <c r="E25" s="11">
        <f t="shared" si="8"/>
        <v>0.38461538461538464</v>
      </c>
      <c r="F25" s="11">
        <f t="shared" si="8"/>
        <v>3.1538461538461537</v>
      </c>
      <c r="G25" s="11">
        <f t="shared" si="8"/>
        <v>0.84615384615384615</v>
      </c>
      <c r="H25" s="11">
        <f t="shared" si="8"/>
        <v>0.69230769230769229</v>
      </c>
      <c r="I25" s="11">
        <f t="shared" si="8"/>
        <v>0</v>
      </c>
      <c r="J25" s="11">
        <f t="shared" si="8"/>
        <v>0.15384615384615385</v>
      </c>
      <c r="K25" s="11">
        <f t="shared" si="8"/>
        <v>0</v>
      </c>
      <c r="L25" s="11">
        <f t="shared" si="8"/>
        <v>0</v>
      </c>
      <c r="M25" s="11">
        <f t="shared" si="8"/>
        <v>9.9230769230769234</v>
      </c>
    </row>
    <row r="26" spans="1:19" x14ac:dyDescent="0.25">
      <c r="A26" s="9" t="str">
        <f t="shared" si="7"/>
        <v>Josh Wilson</v>
      </c>
      <c r="B26" s="10"/>
      <c r="C26" s="11">
        <f t="shared" si="8"/>
        <v>1.3333333333333333</v>
      </c>
      <c r="D26" s="11">
        <f t="shared" si="8"/>
        <v>0</v>
      </c>
      <c r="E26" s="11">
        <f t="shared" si="8"/>
        <v>1.3333333333333333</v>
      </c>
      <c r="F26" s="11">
        <f t="shared" si="8"/>
        <v>6.666666666666667</v>
      </c>
      <c r="G26" s="11">
        <f t="shared" si="8"/>
        <v>1.3333333333333333</v>
      </c>
      <c r="H26" s="11">
        <f t="shared" si="8"/>
        <v>0.66666666666666663</v>
      </c>
      <c r="I26" s="11">
        <f t="shared" si="8"/>
        <v>0</v>
      </c>
      <c r="J26" s="11">
        <f t="shared" si="8"/>
        <v>2.3333333333333335</v>
      </c>
      <c r="K26" s="11">
        <f t="shared" si="8"/>
        <v>0</v>
      </c>
      <c r="L26" s="11">
        <f t="shared" si="8"/>
        <v>0</v>
      </c>
      <c r="M26" s="11">
        <f t="shared" si="8"/>
        <v>4</v>
      </c>
    </row>
    <row r="27" spans="1:19" x14ac:dyDescent="0.25">
      <c r="A27" s="9" t="str">
        <f t="shared" si="7"/>
        <v>Phil Fraser</v>
      </c>
      <c r="B27" s="10"/>
      <c r="C27" s="11">
        <f t="shared" si="8"/>
        <v>0.3</v>
      </c>
      <c r="D27" s="11">
        <f t="shared" si="8"/>
        <v>1</v>
      </c>
      <c r="E27" s="11">
        <f t="shared" si="8"/>
        <v>0</v>
      </c>
      <c r="F27" s="11">
        <f t="shared" si="8"/>
        <v>1.2</v>
      </c>
      <c r="G27" s="11">
        <f t="shared" si="8"/>
        <v>0.7</v>
      </c>
      <c r="H27" s="11">
        <f t="shared" si="8"/>
        <v>0.3</v>
      </c>
      <c r="I27" s="11">
        <f t="shared" si="8"/>
        <v>0</v>
      </c>
      <c r="J27" s="11">
        <f t="shared" si="8"/>
        <v>1.4</v>
      </c>
      <c r="K27" s="11">
        <f t="shared" si="8"/>
        <v>0</v>
      </c>
      <c r="L27" s="11">
        <f t="shared" si="8"/>
        <v>0</v>
      </c>
      <c r="M27" s="11">
        <f t="shared" si="8"/>
        <v>3.6</v>
      </c>
    </row>
    <row r="28" spans="1:19" x14ac:dyDescent="0.25">
      <c r="A28" s="9" t="str">
        <f t="shared" si="7"/>
        <v>Matt Kalokerinos</v>
      </c>
      <c r="B28" s="10"/>
      <c r="C28" s="11">
        <f t="shared" si="8"/>
        <v>0.63636363636363635</v>
      </c>
      <c r="D28" s="11">
        <f t="shared" si="8"/>
        <v>0.72727272727272729</v>
      </c>
      <c r="E28" s="11">
        <f t="shared" si="8"/>
        <v>1.5454545454545454</v>
      </c>
      <c r="F28" s="11">
        <f t="shared" si="8"/>
        <v>2.4545454545454546</v>
      </c>
      <c r="G28" s="11">
        <f t="shared" si="8"/>
        <v>2.9090909090909092</v>
      </c>
      <c r="H28" s="11">
        <f t="shared" si="8"/>
        <v>0.54545454545454541</v>
      </c>
      <c r="I28" s="11">
        <f t="shared" si="8"/>
        <v>0.18181818181818182</v>
      </c>
      <c r="J28" s="11">
        <f t="shared" si="8"/>
        <v>1.3636363636363635</v>
      </c>
      <c r="K28" s="11">
        <f t="shared" si="8"/>
        <v>0</v>
      </c>
      <c r="L28" s="11">
        <f t="shared" si="8"/>
        <v>0</v>
      </c>
      <c r="M28" s="11">
        <f t="shared" si="8"/>
        <v>5</v>
      </c>
    </row>
    <row r="29" spans="1:19" x14ac:dyDescent="0.25">
      <c r="A29" s="9" t="str">
        <f t="shared" si="7"/>
        <v>Jason Pye</v>
      </c>
      <c r="B29" s="10"/>
      <c r="C29" s="11">
        <f t="shared" si="8"/>
        <v>1.6</v>
      </c>
      <c r="D29" s="11">
        <f t="shared" si="8"/>
        <v>1.9</v>
      </c>
      <c r="E29" s="11">
        <f t="shared" si="8"/>
        <v>1.1000000000000001</v>
      </c>
      <c r="F29" s="11">
        <f t="shared" si="8"/>
        <v>1.5</v>
      </c>
      <c r="G29" s="11">
        <f t="shared" si="8"/>
        <v>2.5</v>
      </c>
      <c r="H29" s="11">
        <f t="shared" si="8"/>
        <v>0.8</v>
      </c>
      <c r="I29" s="11">
        <f t="shared" si="8"/>
        <v>0.2</v>
      </c>
      <c r="J29" s="11">
        <f t="shared" si="8"/>
        <v>1.6</v>
      </c>
      <c r="K29" s="11">
        <f t="shared" si="8"/>
        <v>0</v>
      </c>
      <c r="L29" s="11">
        <f t="shared" si="8"/>
        <v>0</v>
      </c>
      <c r="M29" s="11">
        <f t="shared" si="8"/>
        <v>10</v>
      </c>
    </row>
    <row r="30" spans="1:19" x14ac:dyDescent="0.25">
      <c r="A30" s="9" t="str">
        <f t="shared" si="7"/>
        <v>Ash Brettell</v>
      </c>
      <c r="B30" s="10"/>
      <c r="C30" s="11">
        <f t="shared" si="8"/>
        <v>1</v>
      </c>
      <c r="D30" s="11">
        <f t="shared" si="8"/>
        <v>0.38461538461538464</v>
      </c>
      <c r="E30" s="11">
        <f t="shared" si="8"/>
        <v>0.76923076923076927</v>
      </c>
      <c r="F30" s="11">
        <f t="shared" si="8"/>
        <v>6</v>
      </c>
      <c r="G30" s="11">
        <f t="shared" si="8"/>
        <v>3.0769230769230771</v>
      </c>
      <c r="H30" s="11">
        <f t="shared" si="8"/>
        <v>1.8461538461538463</v>
      </c>
      <c r="I30" s="11">
        <f t="shared" si="8"/>
        <v>0</v>
      </c>
      <c r="J30" s="11">
        <f t="shared" si="8"/>
        <v>2.0769230769230771</v>
      </c>
      <c r="K30" s="11">
        <f t="shared" si="8"/>
        <v>0</v>
      </c>
      <c r="L30" s="11">
        <f t="shared" si="8"/>
        <v>0</v>
      </c>
      <c r="M30" s="11">
        <f t="shared" si="8"/>
        <v>3.9230769230769229</v>
      </c>
    </row>
    <row r="31" spans="1:19" x14ac:dyDescent="0.25">
      <c r="A31" s="9" t="str">
        <f t="shared" si="7"/>
        <v>Adam Llewelyn</v>
      </c>
      <c r="B31" s="8"/>
      <c r="C31" s="11">
        <f t="shared" si="8"/>
        <v>2.3636363636363638</v>
      </c>
      <c r="D31" s="11">
        <f t="shared" si="8"/>
        <v>0</v>
      </c>
      <c r="E31" s="11">
        <f t="shared" si="8"/>
        <v>1.1818181818181819</v>
      </c>
      <c r="F31" s="11">
        <f t="shared" si="8"/>
        <v>5.3636363636363633</v>
      </c>
      <c r="G31" s="11">
        <f t="shared" si="8"/>
        <v>1.2727272727272727</v>
      </c>
      <c r="H31" s="11">
        <f t="shared" si="8"/>
        <v>1.0909090909090908</v>
      </c>
      <c r="I31" s="11">
        <f t="shared" si="8"/>
        <v>9.0909090909090912E-2</v>
      </c>
      <c r="J31" s="11">
        <f t="shared" si="8"/>
        <v>0.90909090909090906</v>
      </c>
      <c r="K31" s="11">
        <f t="shared" si="8"/>
        <v>0</v>
      </c>
      <c r="L31" s="11">
        <f t="shared" si="8"/>
        <v>0</v>
      </c>
      <c r="M31" s="11">
        <f t="shared" si="8"/>
        <v>5.9090909090909092</v>
      </c>
    </row>
    <row r="32" spans="1:19" x14ac:dyDescent="0.25">
      <c r="A32" s="9" t="str">
        <f t="shared" si="7"/>
        <v xml:space="preserve"> </v>
      </c>
      <c r="B32" s="8"/>
      <c r="C32" s="11" t="str">
        <f t="shared" si="8"/>
        <v xml:space="preserve"> </v>
      </c>
      <c r="D32" s="11" t="str">
        <f t="shared" si="8"/>
        <v xml:space="preserve"> </v>
      </c>
      <c r="E32" s="11" t="str">
        <f t="shared" si="8"/>
        <v xml:space="preserve"> </v>
      </c>
      <c r="F32" s="11" t="str">
        <f t="shared" si="8"/>
        <v xml:space="preserve"> </v>
      </c>
      <c r="G32" s="11" t="str">
        <f t="shared" si="8"/>
        <v xml:space="preserve"> </v>
      </c>
      <c r="H32" s="11" t="str">
        <f t="shared" si="8"/>
        <v xml:space="preserve"> </v>
      </c>
      <c r="I32" s="11" t="str">
        <f t="shared" si="8"/>
        <v xml:space="preserve"> </v>
      </c>
      <c r="J32" s="11" t="str">
        <f t="shared" si="8"/>
        <v xml:space="preserve"> </v>
      </c>
      <c r="K32" s="11" t="str">
        <f t="shared" si="8"/>
        <v xml:space="preserve"> </v>
      </c>
      <c r="L32" s="11" t="str">
        <f t="shared" si="8"/>
        <v xml:space="preserve"> </v>
      </c>
      <c r="M32" s="11" t="str">
        <f t="shared" si="8"/>
        <v xml:space="preserve"> </v>
      </c>
    </row>
    <row r="33" spans="1:13" x14ac:dyDescent="0.25">
      <c r="A33" s="9" t="str">
        <f t="shared" si="7"/>
        <v xml:space="preserve"> </v>
      </c>
      <c r="B33" s="8"/>
      <c r="C33" s="11" t="str">
        <f t="shared" si="8"/>
        <v xml:space="preserve"> </v>
      </c>
      <c r="D33" s="11" t="str">
        <f t="shared" si="8"/>
        <v xml:space="preserve"> </v>
      </c>
      <c r="E33" s="11" t="str">
        <f t="shared" si="8"/>
        <v xml:space="preserve"> </v>
      </c>
      <c r="F33" s="11" t="str">
        <f t="shared" si="8"/>
        <v xml:space="preserve"> </v>
      </c>
      <c r="G33" s="11" t="str">
        <f t="shared" si="8"/>
        <v xml:space="preserve"> </v>
      </c>
      <c r="H33" s="11" t="str">
        <f t="shared" si="8"/>
        <v xml:space="preserve"> </v>
      </c>
      <c r="I33" s="11" t="str">
        <f t="shared" si="8"/>
        <v xml:space="preserve"> </v>
      </c>
      <c r="J33" s="11" t="str">
        <f t="shared" si="8"/>
        <v xml:space="preserve"> </v>
      </c>
      <c r="K33" s="11" t="str">
        <f t="shared" si="8"/>
        <v xml:space="preserve"> </v>
      </c>
      <c r="L33" s="11" t="str">
        <f t="shared" si="8"/>
        <v xml:space="preserve"> </v>
      </c>
      <c r="M33" s="11" t="str">
        <f t="shared" si="8"/>
        <v xml:space="preserve"> </v>
      </c>
    </row>
    <row r="34" spans="1:13" x14ac:dyDescent="0.25">
      <c r="A34" s="9" t="str">
        <f t="shared" si="7"/>
        <v xml:space="preserve"> </v>
      </c>
      <c r="B34" s="8"/>
      <c r="C34" s="11" t="str">
        <f t="shared" si="8"/>
        <v xml:space="preserve"> </v>
      </c>
      <c r="D34" s="11" t="str">
        <f t="shared" si="8"/>
        <v xml:space="preserve"> </v>
      </c>
      <c r="E34" s="11" t="str">
        <f t="shared" si="8"/>
        <v xml:space="preserve"> </v>
      </c>
      <c r="F34" s="11" t="str">
        <f t="shared" si="8"/>
        <v xml:space="preserve"> </v>
      </c>
      <c r="G34" s="11" t="str">
        <f t="shared" si="8"/>
        <v xml:space="preserve"> </v>
      </c>
      <c r="H34" s="11" t="str">
        <f t="shared" si="8"/>
        <v xml:space="preserve"> </v>
      </c>
      <c r="I34" s="11" t="str">
        <f t="shared" si="8"/>
        <v xml:space="preserve"> </v>
      </c>
      <c r="J34" s="11" t="str">
        <f t="shared" si="8"/>
        <v xml:space="preserve"> </v>
      </c>
      <c r="K34" s="11" t="str">
        <f t="shared" si="8"/>
        <v xml:space="preserve"> </v>
      </c>
      <c r="L34" s="11" t="str">
        <f t="shared" si="8"/>
        <v xml:space="preserve"> </v>
      </c>
      <c r="M34" s="11" t="str">
        <f t="shared" si="8"/>
        <v xml:space="preserve"> </v>
      </c>
    </row>
    <row r="35" spans="1:13" x14ac:dyDescent="0.25">
      <c r="A35" s="9" t="str">
        <f t="shared" si="7"/>
        <v xml:space="preserve"> </v>
      </c>
      <c r="B35" s="17"/>
      <c r="C35" s="11" t="str">
        <f t="shared" ref="C35:M35" si="9">IF(ISNUMBER($B16),C16/$B16," ")</f>
        <v xml:space="preserve"> </v>
      </c>
      <c r="D35" s="11" t="str">
        <f t="shared" si="9"/>
        <v xml:space="preserve"> </v>
      </c>
      <c r="E35" s="11" t="str">
        <f t="shared" si="9"/>
        <v xml:space="preserve"> </v>
      </c>
      <c r="F35" s="11" t="str">
        <f t="shared" si="9"/>
        <v xml:space="preserve"> </v>
      </c>
      <c r="G35" s="11" t="str">
        <f t="shared" si="9"/>
        <v xml:space="preserve"> </v>
      </c>
      <c r="H35" s="11" t="str">
        <f t="shared" si="9"/>
        <v xml:space="preserve"> </v>
      </c>
      <c r="I35" s="11" t="str">
        <f t="shared" si="9"/>
        <v xml:space="preserve"> </v>
      </c>
      <c r="J35" s="11" t="str">
        <f t="shared" si="9"/>
        <v xml:space="preserve"> </v>
      </c>
      <c r="K35" s="11" t="str">
        <f t="shared" si="9"/>
        <v xml:space="preserve"> </v>
      </c>
      <c r="L35" s="11" t="str">
        <f t="shared" si="9"/>
        <v xml:space="preserve"> </v>
      </c>
      <c r="M35" s="11" t="str">
        <f t="shared" si="9"/>
        <v xml:space="preserve"> </v>
      </c>
    </row>
    <row r="36" spans="1:13" x14ac:dyDescent="0.25">
      <c r="A36" s="9" t="str">
        <f t="shared" si="7"/>
        <v xml:space="preserve"> </v>
      </c>
      <c r="B36" s="17"/>
      <c r="C36" s="11" t="str">
        <f t="shared" ref="C36:M36" si="10">IF(ISNUMBER($B17),C17/$B17," ")</f>
        <v xml:space="preserve"> </v>
      </c>
      <c r="D36" s="11" t="str">
        <f t="shared" si="10"/>
        <v xml:space="preserve"> </v>
      </c>
      <c r="E36" s="11" t="str">
        <f t="shared" si="10"/>
        <v xml:space="preserve"> </v>
      </c>
      <c r="F36" s="11" t="str">
        <f t="shared" si="10"/>
        <v xml:space="preserve"> </v>
      </c>
      <c r="G36" s="11" t="str">
        <f t="shared" si="10"/>
        <v xml:space="preserve"> </v>
      </c>
      <c r="H36" s="11" t="str">
        <f t="shared" si="10"/>
        <v xml:space="preserve"> </v>
      </c>
      <c r="I36" s="11" t="str">
        <f t="shared" si="10"/>
        <v xml:space="preserve"> </v>
      </c>
      <c r="J36" s="11" t="str">
        <f t="shared" si="10"/>
        <v xml:space="preserve"> </v>
      </c>
      <c r="K36" s="11" t="str">
        <f t="shared" si="10"/>
        <v xml:space="preserve"> </v>
      </c>
      <c r="L36" s="11" t="str">
        <f t="shared" si="10"/>
        <v xml:space="preserve"> </v>
      </c>
      <c r="M36" s="11" t="str">
        <f t="shared" si="10"/>
        <v xml:space="preserve"> </v>
      </c>
    </row>
  </sheetData>
  <mergeCells count="3">
    <mergeCell ref="A19:M19"/>
    <mergeCell ref="A20:M20"/>
    <mergeCell ref="A1:O1"/>
  </mergeCells>
  <conditionalFormatting sqref="A3">
    <cfRule type="expression" dxfId="8" priority="2">
      <formula>O3&gt;8</formula>
    </cfRule>
  </conditionalFormatting>
  <conditionalFormatting sqref="A4:A17">
    <cfRule type="expression" dxfId="7" priority="1">
      <formula>O4&gt;8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Top 15</vt:lpstr>
      <vt:lpstr>Leaders</vt:lpstr>
      <vt:lpstr>AKOM</vt:lpstr>
      <vt:lpstr>All4Show</vt:lpstr>
      <vt:lpstr>Baitong Ballers</vt:lpstr>
      <vt:lpstr>Beavers</vt:lpstr>
      <vt:lpstr>Brownies</vt:lpstr>
      <vt:lpstr>Diablos</vt:lpstr>
      <vt:lpstr>Hornets</vt:lpstr>
      <vt:lpstr>Phantoms</vt:lpstr>
      <vt:lpstr>Spartans</vt:lpstr>
      <vt:lpstr>Strays</vt:lpstr>
      <vt:lpstr>Team Rocket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2020-10-21T11:46:15Z</dcterms:modified>
</cp:coreProperties>
</file>