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PL\Div 1 and 2 and 3 Stats\"/>
    </mc:Choice>
  </mc:AlternateContent>
  <bookViews>
    <workbookView xWindow="480" yWindow="240" windowWidth="27795" windowHeight="12465"/>
  </bookViews>
  <sheets>
    <sheet name="Top 15" sheetId="3" r:id="rId1"/>
    <sheet name="Leaders" sheetId="12" r:id="rId2"/>
    <sheet name="AKOM" sheetId="2" r:id="rId3"/>
    <sheet name="All4Show" sheetId="14" r:id="rId4"/>
    <sheet name="Baitong Ballers" sheetId="4" r:id="rId5"/>
    <sheet name="Beavers" sheetId="5" r:id="rId6"/>
    <sheet name="Brownies" sheetId="6" r:id="rId7"/>
    <sheet name="Diablos" sheetId="7" r:id="rId8"/>
    <sheet name="Hornets" sheetId="9" r:id="rId9"/>
    <sheet name="Phantoms" sheetId="10" r:id="rId10"/>
    <sheet name="Spartans" sheetId="11" r:id="rId11"/>
    <sheet name="Strays" sheetId="15" r:id="rId12"/>
    <sheet name="Team Rocket" sheetId="16" r:id="rId13"/>
    <sheet name="Games" sheetId="13" state="hidden" r:id="rId14"/>
  </sheets>
  <definedNames>
    <definedName name="_AMO_UniqueIdentifier" hidden="1">"'37ab0951-19fc-4a2d-96ea-0f7406d2843f'"</definedName>
  </definedNames>
  <calcPr calcId="162913" concurrentCalc="0"/>
</workbook>
</file>

<file path=xl/calcChain.xml><?xml version="1.0" encoding="utf-8"?>
<calcChain xmlns="http://schemas.openxmlformats.org/spreadsheetml/2006/main">
  <c r="N20" i="16" l="1"/>
  <c r="O20" i="16"/>
  <c r="N17" i="10"/>
  <c r="O17" i="10"/>
  <c r="N13" i="6"/>
  <c r="O13" i="6"/>
  <c r="N16" i="5"/>
  <c r="O16" i="5"/>
  <c r="N15" i="2"/>
  <c r="O15" i="2"/>
  <c r="A34" i="15"/>
  <c r="C34" i="15"/>
  <c r="D34" i="15"/>
  <c r="E34" i="15"/>
  <c r="F34" i="15"/>
  <c r="G34" i="15"/>
  <c r="H34" i="15"/>
  <c r="I34" i="15"/>
  <c r="J34" i="15"/>
  <c r="K34" i="15"/>
  <c r="L34" i="15"/>
  <c r="M34" i="15"/>
  <c r="A35" i="4"/>
  <c r="C35" i="4"/>
  <c r="D35" i="4"/>
  <c r="E35" i="4"/>
  <c r="F35" i="4"/>
  <c r="G35" i="4"/>
  <c r="H35" i="4"/>
  <c r="I35" i="4"/>
  <c r="J35" i="4"/>
  <c r="K35" i="4"/>
  <c r="L35" i="4"/>
  <c r="M35" i="4"/>
  <c r="N17" i="4"/>
  <c r="O17" i="4"/>
  <c r="N15" i="5"/>
  <c r="O15" i="5"/>
  <c r="N15" i="15"/>
  <c r="O15" i="15"/>
  <c r="A35" i="9"/>
  <c r="C35" i="9"/>
  <c r="D35" i="9"/>
  <c r="E35" i="9"/>
  <c r="F35" i="9"/>
  <c r="G35" i="9"/>
  <c r="H35" i="9"/>
  <c r="I35" i="9"/>
  <c r="J35" i="9"/>
  <c r="K35" i="9"/>
  <c r="L35" i="9"/>
  <c r="M35" i="9"/>
  <c r="A36" i="9"/>
  <c r="C36" i="9"/>
  <c r="D36" i="9"/>
  <c r="E36" i="9"/>
  <c r="F36" i="9"/>
  <c r="G36" i="9"/>
  <c r="H36" i="9"/>
  <c r="I36" i="9"/>
  <c r="J36" i="9"/>
  <c r="K36" i="9"/>
  <c r="L36" i="9"/>
  <c r="M36" i="9"/>
  <c r="N16" i="9"/>
  <c r="O16" i="9"/>
  <c r="N17" i="9"/>
  <c r="O17" i="9"/>
  <c r="A33" i="4"/>
  <c r="C33" i="4"/>
  <c r="D33" i="4"/>
  <c r="E33" i="4"/>
  <c r="F33" i="4"/>
  <c r="G33" i="4"/>
  <c r="H33" i="4"/>
  <c r="I33" i="4"/>
  <c r="J33" i="4"/>
  <c r="K33" i="4"/>
  <c r="L33" i="4"/>
  <c r="M33" i="4"/>
  <c r="A34" i="4"/>
  <c r="C34" i="4"/>
  <c r="D34" i="4"/>
  <c r="E34" i="4"/>
  <c r="F34" i="4"/>
  <c r="G34" i="4"/>
  <c r="H34" i="4"/>
  <c r="I34" i="4"/>
  <c r="J34" i="4"/>
  <c r="K34" i="4"/>
  <c r="L34" i="4"/>
  <c r="M34" i="4"/>
  <c r="N15" i="4"/>
  <c r="O15" i="4"/>
  <c r="N16" i="4"/>
  <c r="O16" i="4"/>
  <c r="A43" i="14"/>
  <c r="C43" i="14"/>
  <c r="D43" i="14"/>
  <c r="E43" i="14"/>
  <c r="F43" i="14"/>
  <c r="G43" i="14"/>
  <c r="H43" i="14"/>
  <c r="I43" i="14"/>
  <c r="J43" i="14"/>
  <c r="K43" i="14"/>
  <c r="L43" i="14"/>
  <c r="M43" i="14"/>
  <c r="N19" i="16"/>
  <c r="O19" i="16"/>
  <c r="A46" i="7"/>
  <c r="C46" i="7"/>
  <c r="D46" i="7"/>
  <c r="E46" i="7"/>
  <c r="F46" i="7"/>
  <c r="G46" i="7"/>
  <c r="H46" i="7"/>
  <c r="I46" i="7"/>
  <c r="J46" i="7"/>
  <c r="K46" i="7"/>
  <c r="L46" i="7"/>
  <c r="M46" i="7"/>
  <c r="A47" i="7"/>
  <c r="C47" i="7"/>
  <c r="D47" i="7"/>
  <c r="E47" i="7"/>
  <c r="F47" i="7"/>
  <c r="G47" i="7"/>
  <c r="H47" i="7"/>
  <c r="I47" i="7"/>
  <c r="J47" i="7"/>
  <c r="K47" i="7"/>
  <c r="L47" i="7"/>
  <c r="M47" i="7"/>
  <c r="A48" i="7"/>
  <c r="C48" i="7"/>
  <c r="D48" i="7"/>
  <c r="E48" i="7"/>
  <c r="F48" i="7"/>
  <c r="G48" i="7"/>
  <c r="H48" i="7"/>
  <c r="I48" i="7"/>
  <c r="J48" i="7"/>
  <c r="K48" i="7"/>
  <c r="L48" i="7"/>
  <c r="M48" i="7"/>
  <c r="A49" i="7"/>
  <c r="C49" i="7"/>
  <c r="D49" i="7"/>
  <c r="E49" i="7"/>
  <c r="F49" i="7"/>
  <c r="G49" i="7"/>
  <c r="H49" i="7"/>
  <c r="I49" i="7"/>
  <c r="J49" i="7"/>
  <c r="K49" i="7"/>
  <c r="L49" i="7"/>
  <c r="M49" i="7"/>
  <c r="A35" i="10"/>
  <c r="C35" i="10"/>
  <c r="D35" i="10"/>
  <c r="E35" i="10"/>
  <c r="F35" i="10"/>
  <c r="G35" i="10"/>
  <c r="H35" i="10"/>
  <c r="I35" i="10"/>
  <c r="J35" i="10"/>
  <c r="K35" i="10"/>
  <c r="L35" i="10"/>
  <c r="M35" i="10"/>
  <c r="N15" i="9"/>
  <c r="O15" i="9"/>
  <c r="N22" i="7"/>
  <c r="O22" i="7"/>
  <c r="N19" i="14"/>
  <c r="O19" i="14"/>
  <c r="N20" i="14"/>
  <c r="O20" i="14"/>
  <c r="N21" i="7"/>
  <c r="O21" i="7"/>
  <c r="N16" i="10"/>
  <c r="O16" i="10"/>
  <c r="N14" i="9"/>
  <c r="O14" i="9"/>
  <c r="N13" i="2"/>
  <c r="O13" i="2"/>
  <c r="N14" i="2"/>
  <c r="O14" i="2"/>
  <c r="N14" i="15"/>
  <c r="O14" i="15"/>
  <c r="N18" i="11"/>
  <c r="O18" i="11"/>
  <c r="N20" i="7"/>
  <c r="O20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N14" i="4"/>
  <c r="O14" i="4"/>
  <c r="N13" i="9"/>
  <c r="O13" i="9"/>
  <c r="N19" i="7"/>
  <c r="O19" i="7"/>
  <c r="A41" i="16"/>
  <c r="C41" i="16"/>
  <c r="D41" i="16"/>
  <c r="E41" i="16"/>
  <c r="F41" i="16"/>
  <c r="G41" i="16"/>
  <c r="H41" i="16"/>
  <c r="I41" i="16"/>
  <c r="J41" i="16"/>
  <c r="K41" i="16"/>
  <c r="L41" i="16"/>
  <c r="M41" i="16"/>
  <c r="A42" i="16"/>
  <c r="C42" i="16"/>
  <c r="D42" i="16"/>
  <c r="E42" i="16"/>
  <c r="F42" i="16"/>
  <c r="G42" i="16"/>
  <c r="H42" i="16"/>
  <c r="I42" i="16"/>
  <c r="J42" i="16"/>
  <c r="K42" i="16"/>
  <c r="L42" i="16"/>
  <c r="M42" i="16"/>
  <c r="A43" i="16"/>
  <c r="C43" i="16"/>
  <c r="D43" i="16"/>
  <c r="E43" i="16"/>
  <c r="F43" i="16"/>
  <c r="G43" i="16"/>
  <c r="H43" i="16"/>
  <c r="I43" i="16"/>
  <c r="J43" i="16"/>
  <c r="K43" i="16"/>
  <c r="L43" i="16"/>
  <c r="M43" i="16"/>
  <c r="A44" i="16"/>
  <c r="C44" i="16"/>
  <c r="D44" i="16"/>
  <c r="E44" i="16"/>
  <c r="F44" i="16"/>
  <c r="G44" i="16"/>
  <c r="H44" i="16"/>
  <c r="I44" i="16"/>
  <c r="J44" i="16"/>
  <c r="K44" i="16"/>
  <c r="L44" i="16"/>
  <c r="M44" i="16"/>
  <c r="N18" i="16"/>
  <c r="O18" i="16"/>
  <c r="N13" i="15"/>
  <c r="O13" i="15"/>
  <c r="N17" i="11"/>
  <c r="O17" i="11"/>
  <c r="N15" i="10"/>
  <c r="O15" i="10"/>
  <c r="N12" i="9"/>
  <c r="O12" i="9"/>
  <c r="N18" i="7"/>
  <c r="O18" i="7"/>
  <c r="A35" i="5"/>
  <c r="C35" i="5"/>
  <c r="D35" i="5"/>
  <c r="E35" i="5"/>
  <c r="F35" i="5"/>
  <c r="G35" i="5"/>
  <c r="H35" i="5"/>
  <c r="I35" i="5"/>
  <c r="J35" i="5"/>
  <c r="K35" i="5"/>
  <c r="L35" i="5"/>
  <c r="M35" i="5"/>
  <c r="A36" i="5"/>
  <c r="C36" i="5"/>
  <c r="D36" i="5"/>
  <c r="E36" i="5"/>
  <c r="F36" i="5"/>
  <c r="G36" i="5"/>
  <c r="H36" i="5"/>
  <c r="I36" i="5"/>
  <c r="J36" i="5"/>
  <c r="K36" i="5"/>
  <c r="L36" i="5"/>
  <c r="M36" i="5"/>
  <c r="N13" i="4"/>
  <c r="O13" i="4"/>
  <c r="N17" i="16"/>
  <c r="O17" i="16"/>
  <c r="A37" i="11"/>
  <c r="C37" i="11"/>
  <c r="D37" i="11"/>
  <c r="E37" i="11"/>
  <c r="F37" i="11"/>
  <c r="G37" i="11"/>
  <c r="H37" i="11"/>
  <c r="I37" i="11"/>
  <c r="J37" i="11"/>
  <c r="K37" i="11"/>
  <c r="L37" i="11"/>
  <c r="M37" i="11"/>
  <c r="A38" i="11"/>
  <c r="C38" i="11"/>
  <c r="D38" i="11"/>
  <c r="E38" i="11"/>
  <c r="F38" i="11"/>
  <c r="G38" i="11"/>
  <c r="H38" i="11"/>
  <c r="I38" i="11"/>
  <c r="J38" i="11"/>
  <c r="K38" i="11"/>
  <c r="L38" i="11"/>
  <c r="M38" i="11"/>
  <c r="N16" i="11"/>
  <c r="O16" i="11"/>
  <c r="N14" i="10"/>
  <c r="O14" i="10"/>
  <c r="A40" i="16"/>
  <c r="C40" i="16"/>
  <c r="D40" i="16"/>
  <c r="E40" i="16"/>
  <c r="F40" i="16"/>
  <c r="G40" i="16"/>
  <c r="H40" i="16"/>
  <c r="I40" i="16"/>
  <c r="J40" i="16"/>
  <c r="K40" i="16"/>
  <c r="L40" i="16"/>
  <c r="M40" i="16"/>
  <c r="N16" i="16"/>
  <c r="O16" i="16"/>
  <c r="N12" i="6"/>
  <c r="O12" i="6"/>
  <c r="N12" i="4"/>
  <c r="O12" i="4"/>
  <c r="N12" i="15"/>
  <c r="O12" i="15"/>
  <c r="N17" i="7"/>
  <c r="O17" i="7"/>
  <c r="A41" i="14"/>
  <c r="C41" i="14"/>
  <c r="D41" i="14"/>
  <c r="E41" i="14"/>
  <c r="F41" i="14"/>
  <c r="G41" i="14"/>
  <c r="H41" i="14"/>
  <c r="I41" i="14"/>
  <c r="J41" i="14"/>
  <c r="K41" i="14"/>
  <c r="L41" i="14"/>
  <c r="M41" i="14"/>
  <c r="A42" i="14"/>
  <c r="C42" i="14"/>
  <c r="D42" i="14"/>
  <c r="E42" i="14"/>
  <c r="F42" i="14"/>
  <c r="G42" i="14"/>
  <c r="H42" i="14"/>
  <c r="I42" i="14"/>
  <c r="J42" i="14"/>
  <c r="K42" i="14"/>
  <c r="L42" i="14"/>
  <c r="M42" i="14"/>
  <c r="N14" i="16"/>
  <c r="O14" i="16"/>
  <c r="N15" i="16"/>
  <c r="O15" i="16"/>
  <c r="N13" i="5"/>
  <c r="O13" i="5"/>
  <c r="N14" i="5"/>
  <c r="O14" i="5"/>
  <c r="N13" i="16"/>
  <c r="O13" i="16"/>
  <c r="N14" i="11"/>
  <c r="O14" i="11"/>
  <c r="N15" i="11"/>
  <c r="O15" i="11"/>
  <c r="N13" i="11"/>
  <c r="O13" i="11"/>
  <c r="N13" i="10"/>
  <c r="O13" i="10"/>
  <c r="N12" i="5"/>
  <c r="O12" i="5"/>
  <c r="A38" i="14"/>
  <c r="C38" i="14"/>
  <c r="D38" i="14"/>
  <c r="E38" i="14"/>
  <c r="F38" i="14"/>
  <c r="G38" i="14"/>
  <c r="H38" i="14"/>
  <c r="I38" i="14"/>
  <c r="J38" i="14"/>
  <c r="K38" i="14"/>
  <c r="L38" i="14"/>
  <c r="M38" i="14"/>
  <c r="A39" i="14"/>
  <c r="C39" i="14"/>
  <c r="D39" i="14"/>
  <c r="E39" i="14"/>
  <c r="F39" i="14"/>
  <c r="G39" i="14"/>
  <c r="H39" i="14"/>
  <c r="I39" i="14"/>
  <c r="J39" i="14"/>
  <c r="K39" i="14"/>
  <c r="L39" i="14"/>
  <c r="M39" i="14"/>
  <c r="A40" i="14"/>
  <c r="C40" i="14"/>
  <c r="D40" i="14"/>
  <c r="E40" i="14"/>
  <c r="F40" i="14"/>
  <c r="G40" i="14"/>
  <c r="H40" i="14"/>
  <c r="I40" i="14"/>
  <c r="J40" i="14"/>
  <c r="K40" i="14"/>
  <c r="L40" i="14"/>
  <c r="M40" i="14"/>
  <c r="N14" i="14"/>
  <c r="O14" i="14"/>
  <c r="N15" i="14"/>
  <c r="O15" i="14"/>
  <c r="N16" i="14"/>
  <c r="O16" i="14"/>
  <c r="N17" i="14"/>
  <c r="O17" i="14"/>
  <c r="N18" i="14"/>
  <c r="O18" i="14"/>
  <c r="N15" i="7"/>
  <c r="O15" i="7"/>
  <c r="N16" i="7"/>
  <c r="O16" i="7"/>
  <c r="N12" i="16"/>
  <c r="O12" i="16"/>
  <c r="M39" i="16"/>
  <c r="L39" i="16"/>
  <c r="K39" i="16"/>
  <c r="J39" i="16"/>
  <c r="I39" i="16"/>
  <c r="H39" i="16"/>
  <c r="G39" i="16"/>
  <c r="F39" i="16"/>
  <c r="E39" i="16"/>
  <c r="D39" i="16"/>
  <c r="C39" i="16"/>
  <c r="A39" i="16"/>
  <c r="M38" i="16"/>
  <c r="L38" i="16"/>
  <c r="K38" i="16"/>
  <c r="J38" i="16"/>
  <c r="I38" i="16"/>
  <c r="H38" i="16"/>
  <c r="G38" i="16"/>
  <c r="F38" i="16"/>
  <c r="E38" i="16"/>
  <c r="D38" i="16"/>
  <c r="C38" i="16"/>
  <c r="A38" i="16"/>
  <c r="M37" i="16"/>
  <c r="L37" i="16"/>
  <c r="K37" i="16"/>
  <c r="J37" i="16"/>
  <c r="I37" i="16"/>
  <c r="H37" i="16"/>
  <c r="G37" i="16"/>
  <c r="F37" i="16"/>
  <c r="E37" i="16"/>
  <c r="D37" i="16"/>
  <c r="C37" i="16"/>
  <c r="A37" i="16"/>
  <c r="M36" i="16"/>
  <c r="L36" i="16"/>
  <c r="K36" i="16"/>
  <c r="J36" i="16"/>
  <c r="I36" i="16"/>
  <c r="H36" i="16"/>
  <c r="G36" i="16"/>
  <c r="F36" i="16"/>
  <c r="E36" i="16"/>
  <c r="D36" i="16"/>
  <c r="C36" i="16"/>
  <c r="A36" i="16"/>
  <c r="M35" i="16"/>
  <c r="L35" i="16"/>
  <c r="K35" i="16"/>
  <c r="J35" i="16"/>
  <c r="I35" i="16"/>
  <c r="H35" i="16"/>
  <c r="G35" i="16"/>
  <c r="F35" i="16"/>
  <c r="E35" i="16"/>
  <c r="D35" i="16"/>
  <c r="C35" i="16"/>
  <c r="A35" i="16"/>
  <c r="M34" i="16"/>
  <c r="L34" i="16"/>
  <c r="K34" i="16"/>
  <c r="J34" i="16"/>
  <c r="I34" i="16"/>
  <c r="H34" i="16"/>
  <c r="G34" i="16"/>
  <c r="F34" i="16"/>
  <c r="E34" i="16"/>
  <c r="D34" i="16"/>
  <c r="C34" i="16"/>
  <c r="A34" i="16"/>
  <c r="M33" i="16"/>
  <c r="L33" i="16"/>
  <c r="K33" i="16"/>
  <c r="J33" i="16"/>
  <c r="I33" i="16"/>
  <c r="H33" i="16"/>
  <c r="G33" i="16"/>
  <c r="F33" i="16"/>
  <c r="E33" i="16"/>
  <c r="D33" i="16"/>
  <c r="C33" i="16"/>
  <c r="A33" i="16"/>
  <c r="M32" i="16"/>
  <c r="L32" i="16"/>
  <c r="K32" i="16"/>
  <c r="J32" i="16"/>
  <c r="I32" i="16"/>
  <c r="H32" i="16"/>
  <c r="G32" i="16"/>
  <c r="F32" i="16"/>
  <c r="E32" i="16"/>
  <c r="D32" i="16"/>
  <c r="C32" i="16"/>
  <c r="A32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O11" i="16"/>
  <c r="N11" i="16"/>
  <c r="O10" i="16"/>
  <c r="N10" i="16"/>
  <c r="O9" i="16"/>
  <c r="N9" i="16"/>
  <c r="O8" i="16"/>
  <c r="N8" i="16"/>
  <c r="O7" i="16"/>
  <c r="N7" i="16"/>
  <c r="O6" i="16"/>
  <c r="N6" i="16"/>
  <c r="O5" i="16"/>
  <c r="N5" i="16"/>
  <c r="O4" i="16"/>
  <c r="N4" i="16"/>
  <c r="O3" i="16"/>
  <c r="N3" i="16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M21" i="15"/>
  <c r="L21" i="15"/>
  <c r="K21" i="15"/>
  <c r="J21" i="15"/>
  <c r="I21" i="15"/>
  <c r="H21" i="15"/>
  <c r="G21" i="15"/>
  <c r="F21" i="15"/>
  <c r="E21" i="15"/>
  <c r="D21" i="15"/>
  <c r="C21" i="15"/>
  <c r="A21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N12" i="11"/>
  <c r="O12" i="11"/>
  <c r="N11" i="10"/>
  <c r="O11" i="10"/>
  <c r="N12" i="10"/>
  <c r="O12" i="10"/>
  <c r="N11" i="9"/>
  <c r="O11" i="9"/>
  <c r="N13" i="7"/>
  <c r="O13" i="7"/>
  <c r="N14" i="7"/>
  <c r="O14" i="7"/>
  <c r="N13" i="14"/>
  <c r="O13" i="14"/>
  <c r="M37" i="14"/>
  <c r="L37" i="14"/>
  <c r="K37" i="14"/>
  <c r="J37" i="14"/>
  <c r="I37" i="14"/>
  <c r="H37" i="14"/>
  <c r="G37" i="14"/>
  <c r="F37" i="14"/>
  <c r="E37" i="14"/>
  <c r="D37" i="14"/>
  <c r="C37" i="14"/>
  <c r="A37" i="14"/>
  <c r="M36" i="14"/>
  <c r="L36" i="14"/>
  <c r="K36" i="14"/>
  <c r="J36" i="14"/>
  <c r="I36" i="14"/>
  <c r="H36" i="14"/>
  <c r="G36" i="14"/>
  <c r="F36" i="14"/>
  <c r="E36" i="14"/>
  <c r="D36" i="14"/>
  <c r="C36" i="14"/>
  <c r="A36" i="14"/>
  <c r="M35" i="14"/>
  <c r="L35" i="14"/>
  <c r="K35" i="14"/>
  <c r="J35" i="14"/>
  <c r="I35" i="14"/>
  <c r="H35" i="14"/>
  <c r="G35" i="14"/>
  <c r="F35" i="14"/>
  <c r="E35" i="14"/>
  <c r="D35" i="14"/>
  <c r="C35" i="14"/>
  <c r="A35" i="14"/>
  <c r="M34" i="14"/>
  <c r="L34" i="14"/>
  <c r="K34" i="14"/>
  <c r="J34" i="14"/>
  <c r="I34" i="14"/>
  <c r="H34" i="14"/>
  <c r="G34" i="14"/>
  <c r="F34" i="14"/>
  <c r="E34" i="14"/>
  <c r="D34" i="14"/>
  <c r="C34" i="14"/>
  <c r="A34" i="14"/>
  <c r="M33" i="14"/>
  <c r="L33" i="14"/>
  <c r="K33" i="14"/>
  <c r="J33" i="14"/>
  <c r="I33" i="14"/>
  <c r="H33" i="14"/>
  <c r="G33" i="14"/>
  <c r="F33" i="14"/>
  <c r="E33" i="14"/>
  <c r="D33" i="14"/>
  <c r="C33" i="14"/>
  <c r="A33" i="14"/>
  <c r="M32" i="14"/>
  <c r="L32" i="14"/>
  <c r="K32" i="14"/>
  <c r="J32" i="14"/>
  <c r="I32" i="14"/>
  <c r="H32" i="14"/>
  <c r="G32" i="14"/>
  <c r="F32" i="14"/>
  <c r="E32" i="14"/>
  <c r="D32" i="14"/>
  <c r="C32" i="14"/>
  <c r="A32" i="14"/>
  <c r="M31" i="14"/>
  <c r="L31" i="14"/>
  <c r="K31" i="14"/>
  <c r="J31" i="14"/>
  <c r="I31" i="14"/>
  <c r="H31" i="14"/>
  <c r="G31" i="14"/>
  <c r="F31" i="14"/>
  <c r="E31" i="14"/>
  <c r="D31" i="14"/>
  <c r="C31" i="14"/>
  <c r="A31" i="14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3" i="14"/>
  <c r="N3" i="14"/>
  <c r="N12" i="2"/>
  <c r="O12" i="2"/>
  <c r="N4" i="11"/>
  <c r="O4" i="11"/>
  <c r="N5" i="11"/>
  <c r="O5" i="11"/>
  <c r="N6" i="11"/>
  <c r="O6" i="11"/>
  <c r="N7" i="11"/>
  <c r="O7" i="11"/>
  <c r="N8" i="11"/>
  <c r="O8" i="11"/>
  <c r="N9" i="11"/>
  <c r="O9" i="11"/>
  <c r="N10" i="11"/>
  <c r="O10" i="11"/>
  <c r="N11" i="11"/>
  <c r="O11" i="11"/>
  <c r="O3" i="11"/>
  <c r="N3" i="11"/>
  <c r="N4" i="10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O3" i="10"/>
  <c r="N3" i="10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O3" i="9"/>
  <c r="N3" i="9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O3" i="7"/>
  <c r="N3" i="7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3" i="6"/>
  <c r="N3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O3" i="5"/>
  <c r="N3" i="5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O3" i="4"/>
  <c r="N3" i="4"/>
  <c r="O11" i="2"/>
  <c r="O10" i="2"/>
  <c r="O9" i="2"/>
  <c r="O8" i="2"/>
  <c r="O7" i="2"/>
  <c r="O6" i="2"/>
  <c r="O5" i="2"/>
  <c r="O4" i="2"/>
  <c r="O3" i="2"/>
  <c r="N11" i="2"/>
  <c r="N10" i="2"/>
  <c r="N9" i="2"/>
  <c r="N8" i="2"/>
  <c r="N7" i="2"/>
  <c r="N6" i="2"/>
  <c r="N5" i="2"/>
  <c r="N4" i="2"/>
  <c r="N3" i="2"/>
  <c r="A44" i="7"/>
  <c r="C44" i="7"/>
  <c r="D44" i="7"/>
  <c r="E44" i="7"/>
  <c r="F44" i="7"/>
  <c r="G44" i="7"/>
  <c r="H44" i="7"/>
  <c r="I44" i="7"/>
  <c r="J44" i="7"/>
  <c r="K44" i="7"/>
  <c r="L44" i="7"/>
  <c r="M44" i="7"/>
  <c r="A45" i="7"/>
  <c r="C45" i="7"/>
  <c r="D45" i="7"/>
  <c r="E45" i="7"/>
  <c r="F45" i="7"/>
  <c r="G45" i="7"/>
  <c r="H45" i="7"/>
  <c r="I45" i="7"/>
  <c r="J45" i="7"/>
  <c r="K45" i="7"/>
  <c r="L45" i="7"/>
  <c r="M45" i="7"/>
  <c r="A42" i="7"/>
  <c r="C42" i="7"/>
  <c r="D42" i="7"/>
  <c r="E42" i="7"/>
  <c r="F42" i="7"/>
  <c r="G42" i="7"/>
  <c r="H42" i="7"/>
  <c r="I42" i="7"/>
  <c r="J42" i="7"/>
  <c r="K42" i="7"/>
  <c r="L42" i="7"/>
  <c r="M42" i="7"/>
  <c r="A43" i="7"/>
  <c r="C43" i="7"/>
  <c r="D43" i="7"/>
  <c r="E43" i="7"/>
  <c r="F43" i="7"/>
  <c r="G43" i="7"/>
  <c r="H43" i="7"/>
  <c r="I43" i="7"/>
  <c r="J43" i="7"/>
  <c r="K43" i="7"/>
  <c r="L43" i="7"/>
  <c r="M43" i="7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0" i="6"/>
  <c r="C30" i="6"/>
  <c r="D30" i="6"/>
  <c r="E30" i="6"/>
  <c r="F30" i="6"/>
  <c r="G30" i="6"/>
  <c r="H30" i="6"/>
  <c r="I30" i="6"/>
  <c r="J30" i="6"/>
  <c r="K30" i="6"/>
  <c r="L30" i="6"/>
  <c r="M30" i="6"/>
  <c r="A31" i="6"/>
  <c r="C31" i="6"/>
  <c r="D31" i="6"/>
  <c r="E31" i="6"/>
  <c r="F31" i="6"/>
  <c r="G31" i="6"/>
  <c r="H31" i="6"/>
  <c r="I31" i="6"/>
  <c r="J31" i="6"/>
  <c r="K31" i="6"/>
  <c r="L31" i="6"/>
  <c r="M31" i="6"/>
  <c r="A32" i="6"/>
  <c r="C32" i="6"/>
  <c r="D32" i="6"/>
  <c r="E32" i="6"/>
  <c r="F32" i="6"/>
  <c r="G32" i="6"/>
  <c r="H32" i="6"/>
  <c r="I32" i="6"/>
  <c r="J32" i="6"/>
  <c r="K32" i="6"/>
  <c r="L32" i="6"/>
  <c r="M32" i="6"/>
  <c r="A33" i="6"/>
  <c r="C33" i="6"/>
  <c r="D33" i="6"/>
  <c r="E33" i="6"/>
  <c r="F33" i="6"/>
  <c r="G33" i="6"/>
  <c r="H33" i="6"/>
  <c r="I33" i="6"/>
  <c r="J33" i="6"/>
  <c r="K33" i="6"/>
  <c r="L33" i="6"/>
  <c r="M33" i="6"/>
  <c r="A34" i="6"/>
  <c r="C34" i="6"/>
  <c r="D34" i="6"/>
  <c r="E34" i="6"/>
  <c r="F34" i="6"/>
  <c r="G34" i="6"/>
  <c r="H34" i="6"/>
  <c r="I34" i="6"/>
  <c r="J34" i="6"/>
  <c r="K34" i="6"/>
  <c r="L34" i="6"/>
  <c r="M34" i="6"/>
  <c r="A35" i="6"/>
  <c r="C35" i="6"/>
  <c r="D35" i="6"/>
  <c r="E35" i="6"/>
  <c r="F35" i="6"/>
  <c r="G35" i="6"/>
  <c r="H35" i="6"/>
  <c r="I35" i="6"/>
  <c r="J35" i="6"/>
  <c r="K35" i="6"/>
  <c r="L35" i="6"/>
  <c r="M35" i="6"/>
  <c r="A36" i="6"/>
  <c r="C36" i="6"/>
  <c r="D36" i="6"/>
  <c r="E36" i="6"/>
  <c r="F36" i="6"/>
  <c r="G36" i="6"/>
  <c r="H36" i="6"/>
  <c r="I36" i="6"/>
  <c r="J36" i="6"/>
  <c r="K36" i="6"/>
  <c r="L36" i="6"/>
  <c r="M36" i="6"/>
  <c r="A37" i="6"/>
  <c r="C37" i="6"/>
  <c r="D37" i="6"/>
  <c r="E37" i="6"/>
  <c r="F37" i="6"/>
  <c r="G37" i="6"/>
  <c r="H37" i="6"/>
  <c r="I37" i="6"/>
  <c r="J37" i="6"/>
  <c r="K37" i="6"/>
  <c r="L37" i="6"/>
  <c r="M37" i="6"/>
  <c r="A38" i="6"/>
  <c r="C38" i="6"/>
  <c r="D38" i="6"/>
  <c r="E38" i="6"/>
  <c r="F38" i="6"/>
  <c r="G38" i="6"/>
  <c r="H38" i="6"/>
  <c r="I38" i="6"/>
  <c r="J38" i="6"/>
  <c r="K38" i="6"/>
  <c r="L38" i="6"/>
  <c r="M38" i="6"/>
  <c r="A39" i="6"/>
  <c r="C39" i="6"/>
  <c r="D39" i="6"/>
  <c r="E39" i="6"/>
  <c r="F39" i="6"/>
  <c r="G39" i="6"/>
  <c r="H39" i="6"/>
  <c r="I39" i="6"/>
  <c r="J39" i="6"/>
  <c r="K39" i="6"/>
  <c r="L39" i="6"/>
  <c r="M39" i="6"/>
  <c r="A40" i="6"/>
  <c r="C40" i="6"/>
  <c r="D40" i="6"/>
  <c r="E40" i="6"/>
  <c r="F40" i="6"/>
  <c r="G40" i="6"/>
  <c r="H40" i="6"/>
  <c r="I40" i="6"/>
  <c r="J40" i="6"/>
  <c r="K40" i="6"/>
  <c r="L40" i="6"/>
  <c r="M40" i="6"/>
  <c r="A41" i="6"/>
  <c r="C41" i="6"/>
  <c r="D41" i="6"/>
  <c r="E41" i="6"/>
  <c r="F41" i="6"/>
  <c r="G41" i="6"/>
  <c r="H41" i="6"/>
  <c r="I41" i="6"/>
  <c r="J41" i="6"/>
  <c r="K41" i="6"/>
  <c r="L41" i="6"/>
  <c r="M41" i="6"/>
  <c r="A41" i="7"/>
  <c r="C41" i="7"/>
  <c r="D41" i="7"/>
  <c r="E41" i="7"/>
  <c r="F41" i="7"/>
  <c r="G41" i="7"/>
  <c r="H41" i="7"/>
  <c r="I41" i="7"/>
  <c r="J41" i="7"/>
  <c r="K41" i="7"/>
  <c r="L41" i="7"/>
  <c r="M41" i="7"/>
  <c r="M36" i="11"/>
  <c r="L36" i="11"/>
  <c r="K36" i="11"/>
  <c r="J36" i="11"/>
  <c r="I36" i="11"/>
  <c r="H36" i="11"/>
  <c r="G36" i="11"/>
  <c r="F36" i="11"/>
  <c r="E36" i="11"/>
  <c r="D36" i="11"/>
  <c r="C36" i="11"/>
  <c r="A36" i="11"/>
  <c r="M35" i="11"/>
  <c r="L35" i="11"/>
  <c r="K35" i="11"/>
  <c r="J35" i="11"/>
  <c r="I35" i="11"/>
  <c r="H35" i="11"/>
  <c r="G35" i="11"/>
  <c r="F35" i="11"/>
  <c r="E35" i="11"/>
  <c r="D35" i="11"/>
  <c r="C35" i="11"/>
  <c r="A35" i="11"/>
  <c r="M34" i="11"/>
  <c r="L34" i="11"/>
  <c r="K34" i="11"/>
  <c r="J34" i="11"/>
  <c r="I34" i="11"/>
  <c r="H34" i="11"/>
  <c r="G34" i="11"/>
  <c r="F34" i="11"/>
  <c r="E34" i="11"/>
  <c r="D34" i="11"/>
  <c r="C34" i="11"/>
  <c r="A34" i="11"/>
  <c r="M33" i="11"/>
  <c r="L33" i="11"/>
  <c r="K33" i="11"/>
  <c r="J33" i="11"/>
  <c r="I33" i="11"/>
  <c r="H33" i="11"/>
  <c r="G33" i="11"/>
  <c r="F33" i="11"/>
  <c r="E33" i="11"/>
  <c r="D33" i="11"/>
  <c r="C33" i="11"/>
  <c r="A33" i="11"/>
  <c r="M32" i="11"/>
  <c r="L32" i="11"/>
  <c r="K32" i="11"/>
  <c r="J32" i="11"/>
  <c r="I32" i="11"/>
  <c r="H32" i="11"/>
  <c r="G32" i="11"/>
  <c r="F32" i="11"/>
  <c r="E32" i="11"/>
  <c r="D32" i="11"/>
  <c r="C32" i="11"/>
  <c r="A32" i="11"/>
  <c r="M31" i="11"/>
  <c r="L31" i="11"/>
  <c r="K31" i="11"/>
  <c r="J31" i="11"/>
  <c r="I31" i="11"/>
  <c r="H31" i="11"/>
  <c r="G31" i="11"/>
  <c r="F31" i="11"/>
  <c r="E31" i="11"/>
  <c r="D31" i="11"/>
  <c r="C31" i="11"/>
  <c r="A31" i="11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33" i="10"/>
  <c r="L33" i="10"/>
  <c r="K33" i="10"/>
  <c r="J33" i="10"/>
  <c r="I33" i="10"/>
  <c r="H33" i="10"/>
  <c r="G33" i="10"/>
  <c r="F33" i="10"/>
  <c r="E33" i="10"/>
  <c r="D33" i="10"/>
  <c r="C33" i="10"/>
  <c r="A33" i="10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22" i="10"/>
  <c r="L22" i="10"/>
  <c r="K22" i="10"/>
  <c r="J22" i="10"/>
  <c r="I22" i="10"/>
  <c r="H22" i="10"/>
  <c r="G22" i="10"/>
  <c r="F22" i="10"/>
  <c r="E22" i="10"/>
  <c r="D22" i="10"/>
  <c r="C22" i="10"/>
  <c r="A22" i="10"/>
  <c r="M21" i="10"/>
  <c r="L21" i="10"/>
  <c r="K21" i="10"/>
  <c r="J21" i="10"/>
  <c r="I21" i="10"/>
  <c r="H21" i="10"/>
  <c r="G21" i="10"/>
  <c r="F21" i="10"/>
  <c r="E21" i="10"/>
  <c r="D21" i="10"/>
  <c r="C21" i="10"/>
  <c r="A21" i="10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40" i="7"/>
  <c r="L40" i="7"/>
  <c r="K40" i="7"/>
  <c r="J40" i="7"/>
  <c r="I40" i="7"/>
  <c r="H40" i="7"/>
  <c r="G40" i="7"/>
  <c r="F40" i="7"/>
  <c r="E40" i="7"/>
  <c r="D40" i="7"/>
  <c r="C40" i="7"/>
  <c r="A40" i="7"/>
  <c r="M39" i="7"/>
  <c r="L39" i="7"/>
  <c r="K39" i="7"/>
  <c r="J39" i="7"/>
  <c r="I39" i="7"/>
  <c r="H39" i="7"/>
  <c r="G39" i="7"/>
  <c r="F39" i="7"/>
  <c r="E39" i="7"/>
  <c r="D39" i="7"/>
  <c r="C39" i="7"/>
  <c r="A39" i="7"/>
  <c r="M38" i="7"/>
  <c r="L38" i="7"/>
  <c r="K38" i="7"/>
  <c r="J38" i="7"/>
  <c r="I38" i="7"/>
  <c r="H38" i="7"/>
  <c r="G38" i="7"/>
  <c r="F38" i="7"/>
  <c r="E38" i="7"/>
  <c r="D38" i="7"/>
  <c r="C38" i="7"/>
  <c r="A38" i="7"/>
  <c r="M37" i="7"/>
  <c r="L37" i="7"/>
  <c r="K37" i="7"/>
  <c r="J37" i="7"/>
  <c r="I37" i="7"/>
  <c r="H37" i="7"/>
  <c r="G37" i="7"/>
  <c r="F37" i="7"/>
  <c r="E37" i="7"/>
  <c r="D37" i="7"/>
  <c r="C37" i="7"/>
  <c r="A37" i="7"/>
  <c r="M36" i="7"/>
  <c r="L36" i="7"/>
  <c r="K36" i="7"/>
  <c r="J36" i="7"/>
  <c r="I36" i="7"/>
  <c r="H36" i="7"/>
  <c r="G36" i="7"/>
  <c r="F36" i="7"/>
  <c r="E36" i="7"/>
  <c r="D36" i="7"/>
  <c r="C36" i="7"/>
  <c r="A36" i="7"/>
  <c r="M35" i="7"/>
  <c r="L35" i="7"/>
  <c r="K35" i="7"/>
  <c r="J35" i="7"/>
  <c r="I35" i="7"/>
  <c r="H35" i="7"/>
  <c r="G35" i="7"/>
  <c r="F35" i="7"/>
  <c r="E35" i="7"/>
  <c r="D35" i="7"/>
  <c r="C35" i="7"/>
  <c r="A35" i="7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C31" i="2"/>
  <c r="D31" i="2"/>
  <c r="E31" i="2"/>
  <c r="F31" i="2"/>
  <c r="G31" i="2"/>
  <c r="H31" i="2"/>
  <c r="I31" i="2"/>
  <c r="J31" i="2"/>
  <c r="K31" i="2"/>
  <c r="L31" i="2"/>
  <c r="M31" i="2"/>
  <c r="C32" i="2"/>
  <c r="D32" i="2"/>
  <c r="E32" i="2"/>
  <c r="F32" i="2"/>
  <c r="G32" i="2"/>
  <c r="H32" i="2"/>
  <c r="I32" i="2"/>
  <c r="J32" i="2"/>
  <c r="K32" i="2"/>
  <c r="L32" i="2"/>
  <c r="M32" i="2"/>
  <c r="C33" i="2"/>
  <c r="D33" i="2"/>
  <c r="E33" i="2"/>
  <c r="F33" i="2"/>
  <c r="G33" i="2"/>
  <c r="H33" i="2"/>
  <c r="I33" i="2"/>
  <c r="J33" i="2"/>
  <c r="K33" i="2"/>
  <c r="L33" i="2"/>
  <c r="M33" i="2"/>
  <c r="C34" i="2"/>
  <c r="D34" i="2"/>
  <c r="E34" i="2"/>
  <c r="F34" i="2"/>
  <c r="G34" i="2"/>
  <c r="H34" i="2"/>
  <c r="I34" i="2"/>
  <c r="J34" i="2"/>
  <c r="K34" i="2"/>
  <c r="L34" i="2"/>
  <c r="M34" i="2"/>
  <c r="C30" i="4"/>
  <c r="D30" i="4"/>
  <c r="E30" i="4"/>
  <c r="F30" i="4"/>
  <c r="G30" i="4"/>
  <c r="H30" i="4"/>
  <c r="I30" i="4"/>
  <c r="J30" i="4"/>
  <c r="K30" i="4"/>
  <c r="L30" i="4"/>
  <c r="M30" i="4"/>
  <c r="C31" i="4"/>
  <c r="D31" i="4"/>
  <c r="E31" i="4"/>
  <c r="F31" i="4"/>
  <c r="G31" i="4"/>
  <c r="H31" i="4"/>
  <c r="I31" i="4"/>
  <c r="J31" i="4"/>
  <c r="K31" i="4"/>
  <c r="L31" i="4"/>
  <c r="M31" i="4"/>
  <c r="C32" i="4"/>
  <c r="D32" i="4"/>
  <c r="E32" i="4"/>
  <c r="F32" i="4"/>
  <c r="G32" i="4"/>
  <c r="H32" i="4"/>
  <c r="I32" i="4"/>
  <c r="J32" i="4"/>
  <c r="K32" i="4"/>
  <c r="L32" i="4"/>
  <c r="M32" i="4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M24" i="6"/>
  <c r="L24" i="6"/>
  <c r="K24" i="6"/>
  <c r="J24" i="6"/>
  <c r="I24" i="6"/>
  <c r="H24" i="6"/>
  <c r="G24" i="6"/>
  <c r="F24" i="6"/>
  <c r="E24" i="6"/>
  <c r="D24" i="6"/>
  <c r="C24" i="6"/>
  <c r="A24" i="6"/>
  <c r="A34" i="5"/>
  <c r="A33" i="5"/>
  <c r="A32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A32" i="4"/>
  <c r="A31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D22" i="2"/>
  <c r="C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E22" i="2"/>
  <c r="F22" i="2"/>
  <c r="G22" i="2"/>
  <c r="H22" i="2"/>
  <c r="I22" i="2"/>
  <c r="J22" i="2"/>
  <c r="K22" i="2"/>
  <c r="L22" i="2"/>
  <c r="M22" i="2"/>
  <c r="A23" i="2"/>
  <c r="A24" i="2"/>
  <c r="A25" i="2"/>
  <c r="A26" i="2"/>
  <c r="A27" i="2"/>
  <c r="A28" i="2"/>
  <c r="A29" i="2"/>
  <c r="A30" i="2"/>
  <c r="A31" i="2"/>
  <c r="A32" i="2"/>
  <c r="A33" i="2"/>
  <c r="A34" i="2"/>
  <c r="A22" i="2"/>
</calcChain>
</file>

<file path=xl/sharedStrings.xml><?xml version="1.0" encoding="utf-8"?>
<sst xmlns="http://schemas.openxmlformats.org/spreadsheetml/2006/main" count="1266" uniqueCount="221">
  <si>
    <t>AKOM</t>
  </si>
  <si>
    <t>Andrew Stanton</t>
  </si>
  <si>
    <t>Chris Kuhn</t>
  </si>
  <si>
    <t>Ian Holley</t>
  </si>
  <si>
    <t>Kris Thomson</t>
  </si>
  <si>
    <t>Matthew Wells</t>
  </si>
  <si>
    <t>Paul Edwards</t>
  </si>
  <si>
    <t>Baitong Ballers</t>
  </si>
  <si>
    <t>Dennis Khanthavivone</t>
  </si>
  <si>
    <t>Matthew Breen</t>
  </si>
  <si>
    <t>Matthew Lovett</t>
  </si>
  <si>
    <t>Robert Clear</t>
  </si>
  <si>
    <t>Ryan Leonard</t>
  </si>
  <si>
    <t>William Comensoli</t>
  </si>
  <si>
    <t>Beavers</t>
  </si>
  <si>
    <t>Leif Nilsson</t>
  </si>
  <si>
    <t>Steve LeCerf</t>
  </si>
  <si>
    <t>Brownies</t>
  </si>
  <si>
    <t>Aaron McMillan</t>
  </si>
  <si>
    <t>Jac Richardson</t>
  </si>
  <si>
    <t>Jason Brown</t>
  </si>
  <si>
    <t>Jason Turner</t>
  </si>
  <si>
    <t>Marc Brown</t>
  </si>
  <si>
    <t>Diablos</t>
  </si>
  <si>
    <t>Leigh Stephenson</t>
  </si>
  <si>
    <t>Loz Goodchild</t>
  </si>
  <si>
    <t>Shane Turner</t>
  </si>
  <si>
    <t>Todd Gregory</t>
  </si>
  <si>
    <t>Tremaine Richardson</t>
  </si>
  <si>
    <t>Hornets</t>
  </si>
  <si>
    <t>Ben Heaney</t>
  </si>
  <si>
    <t>Bill Clisby</t>
  </si>
  <si>
    <t>Matthew Jebbink</t>
  </si>
  <si>
    <t>Matthew Kalokerinos</t>
  </si>
  <si>
    <t>Pete Maddocks</t>
  </si>
  <si>
    <t>Phillip Fraser</t>
  </si>
  <si>
    <t>Phantoms</t>
  </si>
  <si>
    <t>Aaron Britten</t>
  </si>
  <si>
    <t>Abhi Kashyap</t>
  </si>
  <si>
    <t>Tommy Nguyen</t>
  </si>
  <si>
    <t>Spartans</t>
  </si>
  <si>
    <t>Blake Richards</t>
  </si>
  <si>
    <t>Dane Lyons</t>
  </si>
  <si>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</si>
  <si>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</si>
  <si>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</si>
  <si>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</si>
  <si>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</si>
  <si>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</si>
  <si>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</si>
  <si>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</si>
  <si>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</si>
  <si>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</si>
  <si>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</si>
  <si>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</si>
  <si>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</si>
  <si>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</si>
  <si>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</si>
  <si>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</si>
  <si>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</si>
  <si>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</si>
  <si>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</si>
  <si>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</si>
  <si>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</si>
  <si>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</si>
  <si>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</si>
  <si>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</si>
  <si>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</si>
  <si>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</si>
  <si>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Paul Brooks</t>
  </si>
  <si>
    <t>Dino Hladenki</t>
  </si>
  <si>
    <t>Todd Nebauer</t>
  </si>
  <si>
    <t>Rebounds</t>
  </si>
  <si>
    <t>Assists</t>
  </si>
  <si>
    <t>Steals</t>
  </si>
  <si>
    <t>Blocks</t>
  </si>
  <si>
    <t>Fouls</t>
  </si>
  <si>
    <t>3 Pointers</t>
  </si>
  <si>
    <t>Free throws</t>
  </si>
  <si>
    <t>Arthur Richardson</t>
  </si>
  <si>
    <t>Shaun Allan</t>
  </si>
  <si>
    <t>Division 2 League Leader Totals</t>
  </si>
  <si>
    <t>IA</t>
  </si>
  <si>
    <t>Grand Total</t>
  </si>
  <si>
    <t>Injury Attendance</t>
  </si>
  <si>
    <t>Game eligibility</t>
  </si>
  <si>
    <t>Daniel Jones</t>
  </si>
  <si>
    <t>Goran Rajic</t>
  </si>
  <si>
    <t>Alex Bell-Rowe</t>
  </si>
  <si>
    <t>Jayson Mesman</t>
  </si>
  <si>
    <t>Ash Brettell</t>
  </si>
  <si>
    <t>Sean Wilkins</t>
  </si>
  <si>
    <t>Ryan Brown</t>
  </si>
  <si>
    <t>David Hawke</t>
  </si>
  <si>
    <t>John Gladwin</t>
  </si>
  <si>
    <t>All4Show</t>
  </si>
  <si>
    <t>Aaron Lankester</t>
  </si>
  <si>
    <t>Ben Sainsbury</t>
  </si>
  <si>
    <t>Nathan Vince</t>
  </si>
  <si>
    <t>Ryan Williams</t>
  </si>
  <si>
    <t>Zac Brill-Luck</t>
  </si>
  <si>
    <t>Rob Newman</t>
  </si>
  <si>
    <t>David Denning</t>
  </si>
  <si>
    <t>James Stevens</t>
  </si>
  <si>
    <t>Steve Rowe</t>
  </si>
  <si>
    <t>Mick Lees</t>
  </si>
  <si>
    <t>Andrew Dankiw</t>
  </si>
  <si>
    <t>Dave Peters</t>
  </si>
  <si>
    <t>Steven Favell</t>
  </si>
  <si>
    <t>Cody Denham</t>
  </si>
  <si>
    <t>Jackson Roberts</t>
  </si>
  <si>
    <t>Ash Palmer</t>
  </si>
  <si>
    <t>Beau Lloyd</t>
  </si>
  <si>
    <t>Brendan Hoang</t>
  </si>
  <si>
    <t>Nick Wilkinson</t>
  </si>
  <si>
    <t>Russell Koehne</t>
  </si>
  <si>
    <t>Ben Artuso</t>
  </si>
  <si>
    <t>Vlado Taseski</t>
  </si>
  <si>
    <t>Geoff Brown</t>
  </si>
  <si>
    <t>Nick Blakemore</t>
  </si>
  <si>
    <t>David Sankey</t>
  </si>
  <si>
    <t>Richard Perkov</t>
  </si>
  <si>
    <t>Xavier Fitzgerald</t>
  </si>
  <si>
    <t>Glen Brouwer</t>
  </si>
  <si>
    <t>Matthew Oliver</t>
  </si>
  <si>
    <t>Sebastian Tobes</t>
  </si>
  <si>
    <t>Strays</t>
  </si>
  <si>
    <t>Graeme Dickson</t>
  </si>
  <si>
    <t>Mitch Connolly</t>
  </si>
  <si>
    <t>Ian Meagher</t>
  </si>
  <si>
    <t>Simon Boyes</t>
  </si>
  <si>
    <t>Darren Roberts</t>
  </si>
  <si>
    <t>Joel Patterson</t>
  </si>
  <si>
    <t>Matt McMahon</t>
  </si>
  <si>
    <t>Andrew Baird</t>
  </si>
  <si>
    <t>Team Rocket</t>
  </si>
  <si>
    <t>Ben Huntley</t>
  </si>
  <si>
    <t>Matthew Goodwin</t>
  </si>
  <si>
    <t>Paul Baynham</t>
  </si>
  <si>
    <t>Dat Nguyen</t>
  </si>
  <si>
    <t>Gian-Carlo Montaos</t>
  </si>
  <si>
    <t>Daniel Crisp</t>
  </si>
  <si>
    <t>Michael Withers</t>
  </si>
  <si>
    <t>Steven Perkov</t>
  </si>
  <si>
    <t>Terry Myles</t>
  </si>
  <si>
    <t>Jonno Cooper</t>
  </si>
  <si>
    <t>Jordan Sembel</t>
  </si>
  <si>
    <t>Leroy Moore</t>
  </si>
  <si>
    <t>Heath Galer</t>
  </si>
  <si>
    <t>Jae Sneddon</t>
  </si>
  <si>
    <t>Ash Killard</t>
  </si>
  <si>
    <t>Jayden Beach</t>
  </si>
  <si>
    <t>Jason Dymowski</t>
  </si>
  <si>
    <t>Ed Croft</t>
  </si>
  <si>
    <t>Pete Edwards</t>
  </si>
  <si>
    <t>Michael Pogson</t>
  </si>
  <si>
    <t>Zach Dowse</t>
  </si>
  <si>
    <t>Michael Raubarn</t>
  </si>
  <si>
    <t>Andrew Khin Maung</t>
  </si>
  <si>
    <t>Nik Radulovich</t>
  </si>
  <si>
    <t>Jarrod Lompord</t>
  </si>
  <si>
    <t>Jacob Brims</t>
  </si>
  <si>
    <t>Tony Place</t>
  </si>
  <si>
    <t>Lachlan Carr</t>
  </si>
  <si>
    <t>Aiden McLean</t>
  </si>
  <si>
    <t>Jerome Borg</t>
  </si>
  <si>
    <t>Kai Adams</t>
  </si>
  <si>
    <t>Aljo Basilio</t>
  </si>
  <si>
    <t>Fergus Cotton</t>
  </si>
  <si>
    <t>Danny Mills</t>
  </si>
  <si>
    <t>Tom Dougherty</t>
  </si>
  <si>
    <t>Ryan Quade</t>
  </si>
  <si>
    <t>Hamish Hudson</t>
  </si>
  <si>
    <t>Phil Khanthavivone</t>
  </si>
  <si>
    <t>Joshua Barclay</t>
  </si>
  <si>
    <t>Steven Barclay</t>
  </si>
  <si>
    <t>Danny Baldric</t>
  </si>
  <si>
    <t>Kurt Marr</t>
  </si>
  <si>
    <t>Joel Youngberry</t>
  </si>
  <si>
    <t>Steve Rudic</t>
  </si>
  <si>
    <t>Kent Ruaya</t>
  </si>
  <si>
    <t>Luke Duffy</t>
  </si>
  <si>
    <t>Kai Palmer</t>
  </si>
  <si>
    <t>Zo Nunes</t>
  </si>
  <si>
    <t>Josh Baum</t>
  </si>
  <si>
    <t>Jonathan Peake</t>
  </si>
  <si>
    <t>Jordan Kitchener</t>
  </si>
  <si>
    <t>Nickey NG</t>
  </si>
  <si>
    <t>Jack Mcalister</t>
  </si>
  <si>
    <t>Ethan Sharpe</t>
  </si>
  <si>
    <t>Etienne Maujean</t>
  </si>
  <si>
    <t>Division 2 League Leaders - 12 games played minimum</t>
  </si>
  <si>
    <t>Jake Wattman</t>
  </si>
  <si>
    <t>Nathan Spink</t>
  </si>
  <si>
    <t>Taner Yatmaz</t>
  </si>
  <si>
    <t>Jared Calnan</t>
  </si>
  <si>
    <t>Luke Richardson</t>
  </si>
  <si>
    <t>Jackson Duffy</t>
  </si>
  <si>
    <t>Jake Whatman</t>
  </si>
  <si>
    <t>Daniel Kowalski</t>
  </si>
  <si>
    <t>Jono Cooper</t>
  </si>
  <si>
    <t>Ghost Tanner</t>
  </si>
  <si>
    <t>Aleksandar Pavlovic</t>
  </si>
  <si>
    <t>Daniel Richardson</t>
  </si>
  <si>
    <t>Andrew Barber</t>
  </si>
  <si>
    <t>Jack Milton</t>
  </si>
  <si>
    <t>Daniel Beames</t>
  </si>
  <si>
    <t>Seymore Isip</t>
  </si>
  <si>
    <t>Phantoms Sundries</t>
  </si>
  <si>
    <t>Simon Cotton</t>
  </si>
  <si>
    <t>Ben Marr</t>
  </si>
  <si>
    <t>Steve Croft</t>
  </si>
  <si>
    <t>Shannon Pye</t>
  </si>
  <si>
    <t>Luca De Anglis</t>
  </si>
  <si>
    <t>Steve Barclay</t>
  </si>
  <si>
    <t>Dan Richardson</t>
  </si>
  <si>
    <t>Josh Henshen</t>
  </si>
  <si>
    <t>Paule Radulovich</t>
  </si>
  <si>
    <t>Matt Roberts</t>
  </si>
  <si>
    <t>Bernard Abejaron</t>
  </si>
  <si>
    <t>Brad Woitasak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</si>
</sst>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gradientFill degree="180">
        <stop position="0">
          <color theme="0"/>
        </stop>
        <stop position="1">
          <color theme="4"/>
        </stop>
      </gradientFill>
    </fill>
    <fill>
      <gradientFill degree="180">
        <stop position="0">
          <color rgb="FF004EC0"/>
        </stop>
        <stop position="1">
          <color theme="1"/>
        </stop>
      </gradient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9" fillId="18" borderId="2" xfId="0" applyFont="1" applyFill="1" applyBorder="1" applyAlignment="1">
      <alignment horizontal="center"/>
    </xf>
    <xf numFmtId="0" fontId="9" fillId="18" borderId="3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1" fontId="11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12" fillId="0" borderId="0" xfId="0" applyFont="1"/>
    <xf numFmtId="0" fontId="9" fillId="0" borderId="0" xfId="0" applyNumberFormat="1" applyFont="1"/>
    <xf numFmtId="0" fontId="9" fillId="22" borderId="7" xfId="0" applyFont="1" applyFill="1" applyBorder="1"/>
    <xf numFmtId="0" fontId="0" fillId="0" borderId="9" xfId="0" applyBorder="1" applyAlignment="1">
      <alignment horizontal="left" indent="2"/>
    </xf>
    <xf numFmtId="0" fontId="0" fillId="0" borderId="9" xfId="0" applyBorder="1"/>
    <xf numFmtId="0" fontId="9" fillId="15" borderId="2" xfId="0" applyFont="1" applyFill="1" applyBorder="1" applyAlignment="1">
      <alignment horizontal="center"/>
    </xf>
    <xf numFmtId="0" fontId="10" fillId="17" borderId="6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1" borderId="4" xfId="76" applyFont="1" applyFill="1" applyBorder="1" applyAlignment="1">
      <alignment horizontal="center" vertical="center"/>
    </xf>
    <xf numFmtId="0" fontId="6" fillId="21" borderId="5" xfId="76" applyFont="1" applyFill="1" applyBorder="1" applyAlignment="1">
      <alignment horizontal="center" vertical="center"/>
    </xf>
    <xf numFmtId="0" fontId="6" fillId="21" borderId="8" xfId="76" applyFont="1" applyFill="1" applyBorder="1" applyAlignment="1">
      <alignment horizontal="center" vertical="center"/>
    </xf>
    <xf numFmtId="0" fontId="6" fillId="21" borderId="9" xfId="76" applyFont="1" applyFill="1" applyBorder="1" applyAlignment="1">
      <alignment horizontal="center" vertical="center"/>
    </xf>
    <xf numFmtId="0" fontId="8" fillId="23" borderId="4" xfId="0" applyFont="1" applyFill="1" applyBorder="1" applyAlignment="1">
      <alignment horizontal="center" vertical="center"/>
    </xf>
    <xf numFmtId="0" fontId="8" fillId="23" borderId="5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7" fillId="25" borderId="4" xfId="0" applyFont="1" applyFill="1" applyBorder="1" applyAlignment="1">
      <alignment horizontal="center" vertical="center"/>
    </xf>
    <xf numFmtId="0" fontId="7" fillId="25" borderId="5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26" borderId="4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3" fillId="20" borderId="4" xfId="76" applyFont="1" applyFill="1" applyBorder="1" applyAlignment="1">
      <alignment horizontal="center" vertical="center"/>
    </xf>
    <xf numFmtId="0" fontId="3" fillId="20" borderId="5" xfId="76" applyFont="1" applyFill="1" applyBorder="1" applyAlignment="1">
      <alignment horizontal="center" vertical="center"/>
    </xf>
    <xf numFmtId="0" fontId="3" fillId="20" borderId="8" xfId="76" applyFont="1" applyFill="1" applyBorder="1" applyAlignment="1">
      <alignment horizontal="center" vertical="center"/>
    </xf>
    <xf numFmtId="0" fontId="3" fillId="20" borderId="9" xfId="76" applyFont="1" applyFill="1" applyBorder="1" applyAlignment="1">
      <alignment horizontal="center" vertical="center"/>
    </xf>
    <xf numFmtId="0" fontId="3" fillId="27" borderId="4" xfId="0" applyFont="1" applyFill="1" applyBorder="1" applyAlignment="1">
      <alignment horizontal="center" vertical="center"/>
    </xf>
    <xf numFmtId="0" fontId="3" fillId="27" borderId="5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16" borderId="4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0" fontId="8" fillId="19" borderId="4" xfId="76" applyFont="1" applyFill="1" applyBorder="1" applyAlignment="1">
      <alignment horizontal="center" vertical="center"/>
    </xf>
    <xf numFmtId="0" fontId="8" fillId="19" borderId="5" xfId="76" applyFont="1" applyFill="1" applyBorder="1" applyAlignment="1">
      <alignment horizontal="center" vertical="center"/>
    </xf>
    <xf numFmtId="0" fontId="8" fillId="19" borderId="8" xfId="76" applyFont="1" applyFill="1" applyBorder="1" applyAlignment="1">
      <alignment horizontal="center" vertical="center"/>
    </xf>
    <xf numFmtId="0" fontId="8" fillId="19" borderId="9" xfId="76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414">
    <cellStyle name="20% - Accent1 2" xfId="2"/>
    <cellStyle name="20% - Accent1 2 2" xfId="32"/>
    <cellStyle name="20% - Accent1 2 2 2" xfId="99"/>
    <cellStyle name="20% - Accent1 2 2 3" xfId="166"/>
    <cellStyle name="20% - Accent1 2 2 4" xfId="233"/>
    <cellStyle name="20% - Accent1 2 2 5" xfId="299"/>
    <cellStyle name="20% - Accent1 2 2 6" xfId="365"/>
    <cellStyle name="20% - Accent1 2 3" xfId="54"/>
    <cellStyle name="20% - Accent1 2 3 2" xfId="121"/>
    <cellStyle name="20% - Accent1 2 3 3" xfId="188"/>
    <cellStyle name="20% - Accent1 2 3 4" xfId="255"/>
    <cellStyle name="20% - Accent1 2 3 5" xfId="321"/>
    <cellStyle name="20% - Accent1 2 3 6" xfId="387"/>
    <cellStyle name="20% - Accent1 2 4" xfId="77"/>
    <cellStyle name="20% - Accent1 2 5" xfId="144"/>
    <cellStyle name="20% - Accent1 2 6" xfId="211"/>
    <cellStyle name="20% - Accent1 2 7" xfId="277"/>
    <cellStyle name="20% - Accent1 2 8" xfId="343"/>
    <cellStyle name="20% - Accent2 2" xfId="3"/>
    <cellStyle name="20% - Accent2 2 2" xfId="33"/>
    <cellStyle name="20% - Accent2 2 2 2" xfId="100"/>
    <cellStyle name="20% - Accent2 2 2 3" xfId="167"/>
    <cellStyle name="20% - Accent2 2 2 4" xfId="234"/>
    <cellStyle name="20% - Accent2 2 2 5" xfId="300"/>
    <cellStyle name="20% - Accent2 2 2 6" xfId="366"/>
    <cellStyle name="20% - Accent2 2 3" xfId="55"/>
    <cellStyle name="20% - Accent2 2 3 2" xfId="122"/>
    <cellStyle name="20% - Accent2 2 3 3" xfId="189"/>
    <cellStyle name="20% - Accent2 2 3 4" xfId="256"/>
    <cellStyle name="20% - Accent2 2 3 5" xfId="322"/>
    <cellStyle name="20% - Accent2 2 3 6" xfId="388"/>
    <cellStyle name="20% - Accent2 2 4" xfId="78"/>
    <cellStyle name="20% - Accent2 2 5" xfId="145"/>
    <cellStyle name="20% - Accent2 2 6" xfId="212"/>
    <cellStyle name="20% - Accent2 2 7" xfId="278"/>
    <cellStyle name="20% - Accent2 2 8" xfId="344"/>
    <cellStyle name="20% - Accent3 2" xfId="4"/>
    <cellStyle name="20% - Accent3 2 2" xfId="34"/>
    <cellStyle name="20% - Accent3 2 2 2" xfId="101"/>
    <cellStyle name="20% - Accent3 2 2 3" xfId="168"/>
    <cellStyle name="20% - Accent3 2 2 4" xfId="235"/>
    <cellStyle name="20% - Accent3 2 2 5" xfId="301"/>
    <cellStyle name="20% - Accent3 2 2 6" xfId="367"/>
    <cellStyle name="20% - Accent3 2 3" xfId="56"/>
    <cellStyle name="20% - Accent3 2 3 2" xfId="123"/>
    <cellStyle name="20% - Accent3 2 3 3" xfId="190"/>
    <cellStyle name="20% - Accent3 2 3 4" xfId="257"/>
    <cellStyle name="20% - Accent3 2 3 5" xfId="323"/>
    <cellStyle name="20% - Accent3 2 3 6" xfId="389"/>
    <cellStyle name="20% - Accent3 2 4" xfId="79"/>
    <cellStyle name="20% - Accent3 2 5" xfId="146"/>
    <cellStyle name="20% - Accent3 2 6" xfId="213"/>
    <cellStyle name="20% - Accent3 2 7" xfId="279"/>
    <cellStyle name="20% - Accent3 2 8" xfId="345"/>
    <cellStyle name="20% - Accent4 2" xfId="5"/>
    <cellStyle name="20% - Accent4 2 2" xfId="35"/>
    <cellStyle name="20% - Accent4 2 2 2" xfId="102"/>
    <cellStyle name="20% - Accent4 2 2 3" xfId="169"/>
    <cellStyle name="20% - Accent4 2 2 4" xfId="236"/>
    <cellStyle name="20% - Accent4 2 2 5" xfId="302"/>
    <cellStyle name="20% - Accent4 2 2 6" xfId="368"/>
    <cellStyle name="20% - Accent4 2 3" xfId="57"/>
    <cellStyle name="20% - Accent4 2 3 2" xfId="124"/>
    <cellStyle name="20% - Accent4 2 3 3" xfId="191"/>
    <cellStyle name="20% - Accent4 2 3 4" xfId="258"/>
    <cellStyle name="20% - Accent4 2 3 5" xfId="324"/>
    <cellStyle name="20% - Accent4 2 3 6" xfId="390"/>
    <cellStyle name="20% - Accent4 2 4" xfId="80"/>
    <cellStyle name="20% - Accent4 2 5" xfId="147"/>
    <cellStyle name="20% - Accent4 2 6" xfId="214"/>
    <cellStyle name="20% - Accent4 2 7" xfId="280"/>
    <cellStyle name="20% - Accent4 2 8" xfId="346"/>
    <cellStyle name="20% - Accent5 2" xfId="6"/>
    <cellStyle name="20% - Accent5 2 2" xfId="36"/>
    <cellStyle name="20% - Accent5 2 2 2" xfId="103"/>
    <cellStyle name="20% - Accent5 2 2 3" xfId="170"/>
    <cellStyle name="20% - Accent5 2 2 4" xfId="237"/>
    <cellStyle name="20% - Accent5 2 2 5" xfId="303"/>
    <cellStyle name="20% - Accent5 2 2 6" xfId="369"/>
    <cellStyle name="20% - Accent5 2 3" xfId="58"/>
    <cellStyle name="20% - Accent5 2 3 2" xfId="125"/>
    <cellStyle name="20% - Accent5 2 3 3" xfId="192"/>
    <cellStyle name="20% - Accent5 2 3 4" xfId="259"/>
    <cellStyle name="20% - Accent5 2 3 5" xfId="325"/>
    <cellStyle name="20% - Accent5 2 3 6" xfId="391"/>
    <cellStyle name="20% - Accent5 2 4" xfId="81"/>
    <cellStyle name="20% - Accent5 2 5" xfId="148"/>
    <cellStyle name="20% - Accent5 2 6" xfId="215"/>
    <cellStyle name="20% - Accent5 2 7" xfId="281"/>
    <cellStyle name="20% - Accent5 2 8" xfId="347"/>
    <cellStyle name="20% - Accent6 2" xfId="7"/>
    <cellStyle name="20% - Accent6 2 2" xfId="37"/>
    <cellStyle name="20% - Accent6 2 2 2" xfId="104"/>
    <cellStyle name="20% - Accent6 2 2 3" xfId="171"/>
    <cellStyle name="20% - Accent6 2 2 4" xfId="238"/>
    <cellStyle name="20% - Accent6 2 2 5" xfId="304"/>
    <cellStyle name="20% - Accent6 2 2 6" xfId="370"/>
    <cellStyle name="20% - Accent6 2 3" xfId="59"/>
    <cellStyle name="20% - Accent6 2 3 2" xfId="126"/>
    <cellStyle name="20% - Accent6 2 3 3" xfId="193"/>
    <cellStyle name="20% - Accent6 2 3 4" xfId="260"/>
    <cellStyle name="20% - Accent6 2 3 5" xfId="326"/>
    <cellStyle name="20% - Accent6 2 3 6" xfId="392"/>
    <cellStyle name="20% - Accent6 2 4" xfId="82"/>
    <cellStyle name="20% - Accent6 2 5" xfId="149"/>
    <cellStyle name="20% - Accent6 2 6" xfId="216"/>
    <cellStyle name="20% - Accent6 2 7" xfId="282"/>
    <cellStyle name="20% - Accent6 2 8" xfId="348"/>
    <cellStyle name="40% - Accent1 2" xfId="8"/>
    <cellStyle name="40% - Accent1 2 2" xfId="38"/>
    <cellStyle name="40% - Accent1 2 2 2" xfId="105"/>
    <cellStyle name="40% - Accent1 2 2 3" xfId="172"/>
    <cellStyle name="40% - Accent1 2 2 4" xfId="239"/>
    <cellStyle name="40% - Accent1 2 2 5" xfId="305"/>
    <cellStyle name="40% - Accent1 2 2 6" xfId="371"/>
    <cellStyle name="40% - Accent1 2 3" xfId="60"/>
    <cellStyle name="40% - Accent1 2 3 2" xfId="127"/>
    <cellStyle name="40% - Accent1 2 3 3" xfId="194"/>
    <cellStyle name="40% - Accent1 2 3 4" xfId="261"/>
    <cellStyle name="40% - Accent1 2 3 5" xfId="327"/>
    <cellStyle name="40% - Accent1 2 3 6" xfId="393"/>
    <cellStyle name="40% - Accent1 2 4" xfId="83"/>
    <cellStyle name="40% - Accent1 2 5" xfId="150"/>
    <cellStyle name="40% - Accent1 2 6" xfId="217"/>
    <cellStyle name="40% - Accent1 2 7" xfId="283"/>
    <cellStyle name="40% - Accent1 2 8" xfId="349"/>
    <cellStyle name="40% - Accent2 2" xfId="9"/>
    <cellStyle name="40% - Accent2 2 2" xfId="39"/>
    <cellStyle name="40% - Accent2 2 2 2" xfId="106"/>
    <cellStyle name="40% - Accent2 2 2 3" xfId="173"/>
    <cellStyle name="40% - Accent2 2 2 4" xfId="240"/>
    <cellStyle name="40% - Accent2 2 2 5" xfId="306"/>
    <cellStyle name="40% - Accent2 2 2 6" xfId="372"/>
    <cellStyle name="40% - Accent2 2 3" xfId="61"/>
    <cellStyle name="40% - Accent2 2 3 2" xfId="128"/>
    <cellStyle name="40% - Accent2 2 3 3" xfId="195"/>
    <cellStyle name="40% - Accent2 2 3 4" xfId="262"/>
    <cellStyle name="40% - Accent2 2 3 5" xfId="328"/>
    <cellStyle name="40% - Accent2 2 3 6" xfId="394"/>
    <cellStyle name="40% - Accent2 2 4" xfId="84"/>
    <cellStyle name="40% - Accent2 2 5" xfId="151"/>
    <cellStyle name="40% - Accent2 2 6" xfId="218"/>
    <cellStyle name="40% - Accent2 2 7" xfId="284"/>
    <cellStyle name="40% - Accent2 2 8" xfId="350"/>
    <cellStyle name="40% - Accent3 2" xfId="10"/>
    <cellStyle name="40% - Accent3 2 2" xfId="40"/>
    <cellStyle name="40% - Accent3 2 2 2" xfId="107"/>
    <cellStyle name="40% - Accent3 2 2 3" xfId="174"/>
    <cellStyle name="40% - Accent3 2 2 4" xfId="241"/>
    <cellStyle name="40% - Accent3 2 2 5" xfId="307"/>
    <cellStyle name="40% - Accent3 2 2 6" xfId="373"/>
    <cellStyle name="40% - Accent3 2 3" xfId="62"/>
    <cellStyle name="40% - Accent3 2 3 2" xfId="129"/>
    <cellStyle name="40% - Accent3 2 3 3" xfId="196"/>
    <cellStyle name="40% - Accent3 2 3 4" xfId="263"/>
    <cellStyle name="40% - Accent3 2 3 5" xfId="329"/>
    <cellStyle name="40% - Accent3 2 3 6" xfId="395"/>
    <cellStyle name="40% - Accent3 2 4" xfId="85"/>
    <cellStyle name="40% - Accent3 2 5" xfId="152"/>
    <cellStyle name="40% - Accent3 2 6" xfId="219"/>
    <cellStyle name="40% - Accent3 2 7" xfId="285"/>
    <cellStyle name="40% - Accent3 2 8" xfId="351"/>
    <cellStyle name="40% - Accent4 2" xfId="11"/>
    <cellStyle name="40% - Accent4 2 2" xfId="41"/>
    <cellStyle name="40% - Accent4 2 2 2" xfId="108"/>
    <cellStyle name="40% - Accent4 2 2 3" xfId="175"/>
    <cellStyle name="40% - Accent4 2 2 4" xfId="242"/>
    <cellStyle name="40% - Accent4 2 2 5" xfId="308"/>
    <cellStyle name="40% - Accent4 2 2 6" xfId="374"/>
    <cellStyle name="40% - Accent4 2 3" xfId="63"/>
    <cellStyle name="40% - Accent4 2 3 2" xfId="130"/>
    <cellStyle name="40% - Accent4 2 3 3" xfId="197"/>
    <cellStyle name="40% - Accent4 2 3 4" xfId="264"/>
    <cellStyle name="40% - Accent4 2 3 5" xfId="330"/>
    <cellStyle name="40% - Accent4 2 3 6" xfId="396"/>
    <cellStyle name="40% - Accent4 2 4" xfId="86"/>
    <cellStyle name="40% - Accent4 2 5" xfId="153"/>
    <cellStyle name="40% - Accent4 2 6" xfId="220"/>
    <cellStyle name="40% - Accent4 2 7" xfId="286"/>
    <cellStyle name="40% - Accent4 2 8" xfId="352"/>
    <cellStyle name="40% - Accent5 2" xfId="12"/>
    <cellStyle name="40% - Accent5 2 2" xfId="42"/>
    <cellStyle name="40% - Accent5 2 2 2" xfId="109"/>
    <cellStyle name="40% - Accent5 2 2 3" xfId="176"/>
    <cellStyle name="40% - Accent5 2 2 4" xfId="243"/>
    <cellStyle name="40% - Accent5 2 2 5" xfId="309"/>
    <cellStyle name="40% - Accent5 2 2 6" xfId="375"/>
    <cellStyle name="40% - Accent5 2 3" xfId="64"/>
    <cellStyle name="40% - Accent5 2 3 2" xfId="131"/>
    <cellStyle name="40% - Accent5 2 3 3" xfId="198"/>
    <cellStyle name="40% - Accent5 2 3 4" xfId="265"/>
    <cellStyle name="40% - Accent5 2 3 5" xfId="331"/>
    <cellStyle name="40% - Accent5 2 3 6" xfId="397"/>
    <cellStyle name="40% - Accent5 2 4" xfId="87"/>
    <cellStyle name="40% - Accent5 2 5" xfId="154"/>
    <cellStyle name="40% - Accent5 2 6" xfId="221"/>
    <cellStyle name="40% - Accent5 2 7" xfId="287"/>
    <cellStyle name="40% - Accent5 2 8" xfId="353"/>
    <cellStyle name="40% - Accent6 2" xfId="13"/>
    <cellStyle name="40% - Accent6 2 2" xfId="43"/>
    <cellStyle name="40% - Accent6 2 2 2" xfId="110"/>
    <cellStyle name="40% - Accent6 2 2 3" xfId="177"/>
    <cellStyle name="40% - Accent6 2 2 4" xfId="244"/>
    <cellStyle name="40% - Accent6 2 2 5" xfId="310"/>
    <cellStyle name="40% - Accent6 2 2 6" xfId="376"/>
    <cellStyle name="40% - Accent6 2 3" xfId="65"/>
    <cellStyle name="40% - Accent6 2 3 2" xfId="132"/>
    <cellStyle name="40% - Accent6 2 3 3" xfId="199"/>
    <cellStyle name="40% - Accent6 2 3 4" xfId="266"/>
    <cellStyle name="40% - Accent6 2 3 5" xfId="332"/>
    <cellStyle name="40% - Accent6 2 3 6" xfId="398"/>
    <cellStyle name="40% - Accent6 2 4" xfId="88"/>
    <cellStyle name="40% - Accent6 2 5" xfId="155"/>
    <cellStyle name="40% - Accent6 2 6" xfId="222"/>
    <cellStyle name="40% - Accent6 2 7" xfId="288"/>
    <cellStyle name="40% - Accent6 2 8" xfId="354"/>
    <cellStyle name="Hyperlink 2" xfId="14"/>
    <cellStyle name="Hyperlink 3" xfId="15"/>
    <cellStyle name="Normal" xfId="0" builtinId="0"/>
    <cellStyle name="Normal 10" xfId="16"/>
    <cellStyle name="Normal 10 2" xfId="44"/>
    <cellStyle name="Normal 10 2 2" xfId="111"/>
    <cellStyle name="Normal 10 2 3" xfId="178"/>
    <cellStyle name="Normal 10 2 4" xfId="245"/>
    <cellStyle name="Normal 10 2 5" xfId="311"/>
    <cellStyle name="Normal 10 2 6" xfId="377"/>
    <cellStyle name="Normal 10 3" xfId="66"/>
    <cellStyle name="Normal 10 3 2" xfId="133"/>
    <cellStyle name="Normal 10 3 3" xfId="200"/>
    <cellStyle name="Normal 10 3 4" xfId="267"/>
    <cellStyle name="Normal 10 3 5" xfId="333"/>
    <cellStyle name="Normal 10 3 6" xfId="399"/>
    <cellStyle name="Normal 10 4" xfId="89"/>
    <cellStyle name="Normal 10 5" xfId="156"/>
    <cellStyle name="Normal 10 6" xfId="223"/>
    <cellStyle name="Normal 10 7" xfId="289"/>
    <cellStyle name="Normal 10 8" xfId="355"/>
    <cellStyle name="Normal 11" xfId="76"/>
    <cellStyle name="Normal 12" xfId="143"/>
    <cellStyle name="Normal 12 2" xfId="412"/>
    <cellStyle name="Normal 12 3" xfId="413"/>
    <cellStyle name="Normal 13" xfId="210"/>
    <cellStyle name="Normal 14" xfId="409"/>
    <cellStyle name="Normal 15" xfId="410"/>
    <cellStyle name="Normal 16" xfId="411"/>
    <cellStyle name="Normal 17" xfId="1"/>
    <cellStyle name="Normal 2" xfId="17"/>
    <cellStyle name="Normal 2 2" xfId="18"/>
    <cellStyle name="Normal 3" xfId="19"/>
    <cellStyle name="Normal 4" xfId="20"/>
    <cellStyle name="Normal 4 2" xfId="21"/>
    <cellStyle name="Normal 4 2 2" xfId="46"/>
    <cellStyle name="Normal 4 2 2 2" xfId="113"/>
    <cellStyle name="Normal 4 2 2 3" xfId="180"/>
    <cellStyle name="Normal 4 2 2 4" xfId="247"/>
    <cellStyle name="Normal 4 2 2 5" xfId="313"/>
    <cellStyle name="Normal 4 2 2 6" xfId="379"/>
    <cellStyle name="Normal 4 2 3" xfId="68"/>
    <cellStyle name="Normal 4 2 3 2" xfId="135"/>
    <cellStyle name="Normal 4 2 3 3" xfId="202"/>
    <cellStyle name="Normal 4 2 3 4" xfId="269"/>
    <cellStyle name="Normal 4 2 3 5" xfId="335"/>
    <cellStyle name="Normal 4 2 3 6" xfId="401"/>
    <cellStyle name="Normal 4 2 4" xfId="91"/>
    <cellStyle name="Normal 4 2 5" xfId="158"/>
    <cellStyle name="Normal 4 2 6" xfId="225"/>
    <cellStyle name="Normal 4 2 7" xfId="291"/>
    <cellStyle name="Normal 4 2 8" xfId="357"/>
    <cellStyle name="Normal 4 3" xfId="45"/>
    <cellStyle name="Normal 4 3 2" xfId="112"/>
    <cellStyle name="Normal 4 3 3" xfId="179"/>
    <cellStyle name="Normal 4 3 4" xfId="246"/>
    <cellStyle name="Normal 4 3 5" xfId="312"/>
    <cellStyle name="Normal 4 3 6" xfId="378"/>
    <cellStyle name="Normal 4 4" xfId="67"/>
    <cellStyle name="Normal 4 4 2" xfId="134"/>
    <cellStyle name="Normal 4 4 3" xfId="201"/>
    <cellStyle name="Normal 4 4 4" xfId="268"/>
    <cellStyle name="Normal 4 4 5" xfId="334"/>
    <cellStyle name="Normal 4 4 6" xfId="400"/>
    <cellStyle name="Normal 4 5" xfId="90"/>
    <cellStyle name="Normal 4 6" xfId="157"/>
    <cellStyle name="Normal 4 7" xfId="224"/>
    <cellStyle name="Normal 4 8" xfId="290"/>
    <cellStyle name="Normal 4 9" xfId="356"/>
    <cellStyle name="Normal 5" xfId="22"/>
    <cellStyle name="Normal 5 2" xfId="23"/>
    <cellStyle name="Normal 5 2 2" xfId="48"/>
    <cellStyle name="Normal 5 2 2 2" xfId="115"/>
    <cellStyle name="Normal 5 2 2 3" xfId="182"/>
    <cellStyle name="Normal 5 2 2 4" xfId="249"/>
    <cellStyle name="Normal 5 2 2 5" xfId="315"/>
    <cellStyle name="Normal 5 2 2 6" xfId="381"/>
    <cellStyle name="Normal 5 2 3" xfId="70"/>
    <cellStyle name="Normal 5 2 3 2" xfId="137"/>
    <cellStyle name="Normal 5 2 3 3" xfId="204"/>
    <cellStyle name="Normal 5 2 3 4" xfId="271"/>
    <cellStyle name="Normal 5 2 3 5" xfId="337"/>
    <cellStyle name="Normal 5 2 3 6" xfId="403"/>
    <cellStyle name="Normal 5 2 4" xfId="93"/>
    <cellStyle name="Normal 5 2 5" xfId="160"/>
    <cellStyle name="Normal 5 2 6" xfId="227"/>
    <cellStyle name="Normal 5 2 7" xfId="293"/>
    <cellStyle name="Normal 5 2 8" xfId="359"/>
    <cellStyle name="Normal 5 3" xfId="47"/>
    <cellStyle name="Normal 5 3 2" xfId="114"/>
    <cellStyle name="Normal 5 3 3" xfId="181"/>
    <cellStyle name="Normal 5 3 4" xfId="248"/>
    <cellStyle name="Normal 5 3 5" xfId="314"/>
    <cellStyle name="Normal 5 3 6" xfId="380"/>
    <cellStyle name="Normal 5 4" xfId="69"/>
    <cellStyle name="Normal 5 4 2" xfId="136"/>
    <cellStyle name="Normal 5 4 3" xfId="203"/>
    <cellStyle name="Normal 5 4 4" xfId="270"/>
    <cellStyle name="Normal 5 4 5" xfId="336"/>
    <cellStyle name="Normal 5 4 6" xfId="402"/>
    <cellStyle name="Normal 5 5" xfId="92"/>
    <cellStyle name="Normal 5 6" xfId="159"/>
    <cellStyle name="Normal 5 7" xfId="226"/>
    <cellStyle name="Normal 5 8" xfId="292"/>
    <cellStyle name="Normal 5 9" xfId="358"/>
    <cellStyle name="Normal 6" xfId="24"/>
    <cellStyle name="Normal 6 10" xfId="360"/>
    <cellStyle name="Normal 6 2" xfId="25"/>
    <cellStyle name="Normal 6 3" xfId="26"/>
    <cellStyle name="Normal 6 3 2" xfId="50"/>
    <cellStyle name="Normal 6 3 2 2" xfId="117"/>
    <cellStyle name="Normal 6 3 2 3" xfId="184"/>
    <cellStyle name="Normal 6 3 2 4" xfId="251"/>
    <cellStyle name="Normal 6 3 2 5" xfId="317"/>
    <cellStyle name="Normal 6 3 2 6" xfId="383"/>
    <cellStyle name="Normal 6 3 3" xfId="72"/>
    <cellStyle name="Normal 6 3 3 2" xfId="139"/>
    <cellStyle name="Normal 6 3 3 3" xfId="206"/>
    <cellStyle name="Normal 6 3 3 4" xfId="273"/>
    <cellStyle name="Normal 6 3 3 5" xfId="339"/>
    <cellStyle name="Normal 6 3 3 6" xfId="405"/>
    <cellStyle name="Normal 6 3 4" xfId="95"/>
    <cellStyle name="Normal 6 3 5" xfId="162"/>
    <cellStyle name="Normal 6 3 6" xfId="229"/>
    <cellStyle name="Normal 6 3 7" xfId="295"/>
    <cellStyle name="Normal 6 3 8" xfId="361"/>
    <cellStyle name="Normal 6 4" xfId="49"/>
    <cellStyle name="Normal 6 4 2" xfId="116"/>
    <cellStyle name="Normal 6 4 3" xfId="183"/>
    <cellStyle name="Normal 6 4 4" xfId="250"/>
    <cellStyle name="Normal 6 4 5" xfId="316"/>
    <cellStyle name="Normal 6 4 6" xfId="382"/>
    <cellStyle name="Normal 6 5" xfId="71"/>
    <cellStyle name="Normal 6 5 2" xfId="138"/>
    <cellStyle name="Normal 6 5 3" xfId="205"/>
    <cellStyle name="Normal 6 5 4" xfId="272"/>
    <cellStyle name="Normal 6 5 5" xfId="338"/>
    <cellStyle name="Normal 6 5 6" xfId="404"/>
    <cellStyle name="Normal 6 6" xfId="94"/>
    <cellStyle name="Normal 6 7" xfId="161"/>
    <cellStyle name="Normal 6 8" xfId="228"/>
    <cellStyle name="Normal 6 9" xfId="294"/>
    <cellStyle name="Normal 7" xfId="27"/>
    <cellStyle name="Normal 8" xfId="28"/>
    <cellStyle name="Normal 8 2" xfId="51"/>
    <cellStyle name="Normal 8 2 2" xfId="118"/>
    <cellStyle name="Normal 8 2 3" xfId="185"/>
    <cellStyle name="Normal 8 2 4" xfId="252"/>
    <cellStyle name="Normal 8 2 5" xfId="318"/>
    <cellStyle name="Normal 8 2 6" xfId="384"/>
    <cellStyle name="Normal 8 3" xfId="73"/>
    <cellStyle name="Normal 8 3 2" xfId="140"/>
    <cellStyle name="Normal 8 3 3" xfId="207"/>
    <cellStyle name="Normal 8 3 4" xfId="274"/>
    <cellStyle name="Normal 8 3 5" xfId="340"/>
    <cellStyle name="Normal 8 3 6" xfId="406"/>
    <cellStyle name="Normal 8 4" xfId="96"/>
    <cellStyle name="Normal 8 5" xfId="163"/>
    <cellStyle name="Normal 8 6" xfId="230"/>
    <cellStyle name="Normal 8 7" xfId="296"/>
    <cellStyle name="Normal 8 8" xfId="362"/>
    <cellStyle name="Normal 9" xfId="29"/>
    <cellStyle name="Note 2" xfId="30"/>
    <cellStyle name="Note 2 2" xfId="31"/>
    <cellStyle name="Note 2 2 2" xfId="53"/>
    <cellStyle name="Note 2 2 2 2" xfId="120"/>
    <cellStyle name="Note 2 2 2 3" xfId="187"/>
    <cellStyle name="Note 2 2 2 4" xfId="254"/>
    <cellStyle name="Note 2 2 2 5" xfId="320"/>
    <cellStyle name="Note 2 2 2 6" xfId="386"/>
    <cellStyle name="Note 2 2 3" xfId="75"/>
    <cellStyle name="Note 2 2 3 2" xfId="142"/>
    <cellStyle name="Note 2 2 3 3" xfId="209"/>
    <cellStyle name="Note 2 2 3 4" xfId="276"/>
    <cellStyle name="Note 2 2 3 5" xfId="342"/>
    <cellStyle name="Note 2 2 3 6" xfId="408"/>
    <cellStyle name="Note 2 2 4" xfId="98"/>
    <cellStyle name="Note 2 2 5" xfId="165"/>
    <cellStyle name="Note 2 2 6" xfId="232"/>
    <cellStyle name="Note 2 2 7" xfId="298"/>
    <cellStyle name="Note 2 2 8" xfId="364"/>
    <cellStyle name="Note 2 3" xfId="52"/>
    <cellStyle name="Note 2 3 2" xfId="119"/>
    <cellStyle name="Note 2 3 3" xfId="186"/>
    <cellStyle name="Note 2 3 4" xfId="253"/>
    <cellStyle name="Note 2 3 5" xfId="319"/>
    <cellStyle name="Note 2 3 6" xfId="385"/>
    <cellStyle name="Note 2 4" xfId="74"/>
    <cellStyle name="Note 2 4 2" xfId="141"/>
    <cellStyle name="Note 2 4 3" xfId="208"/>
    <cellStyle name="Note 2 4 4" xfId="275"/>
    <cellStyle name="Note 2 4 5" xfId="341"/>
    <cellStyle name="Note 2 4 6" xfId="407"/>
    <cellStyle name="Note 2 5" xfId="97"/>
    <cellStyle name="Note 2 6" xfId="164"/>
    <cellStyle name="Note 2 7" xfId="231"/>
    <cellStyle name="Note 2 8" xfId="297"/>
    <cellStyle name="Note 2 9" xfId="363"/>
  </cellStyles>
  <dxfs count="32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B1" workbookViewId="0">
      <selection activeCell="V2" sqref="V2"/>
    </sheetView>
  </sheetViews>
  <sheetFormatPr defaultRowHeight="15" x14ac:dyDescent="0.25"/>
  <cols>
    <col min="1" max="1" width="9.140625" style="16" hidden="1" customWidth="1"/>
    <col min="2" max="2" width="21.140625" bestFit="1" customWidth="1"/>
    <col min="3" max="3" width="13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3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3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5703125" bestFit="1" customWidth="1"/>
    <col min="21" max="21" width="3.140625" customWidth="1"/>
  </cols>
  <sheetData>
    <row r="1" spans="1:21" ht="15.75" x14ac:dyDescent="0.25">
      <c r="B1" s="29" t="s">
        <v>191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5"/>
    </row>
    <row r="2" spans="1:21" ht="6.75" customHeight="1" x14ac:dyDescent="0.25"/>
    <row r="3" spans="1:21" x14ac:dyDescent="0.25">
      <c r="B3" s="28" t="s">
        <v>57</v>
      </c>
      <c r="C3" s="28"/>
      <c r="D3" s="28"/>
      <c r="E3" s="28"/>
      <c r="F3" s="16"/>
      <c r="G3" s="28" t="s">
        <v>58</v>
      </c>
      <c r="H3" s="28"/>
      <c r="I3" s="28"/>
      <c r="J3" s="28"/>
      <c r="K3" s="16"/>
      <c r="L3" s="28" t="s">
        <v>59</v>
      </c>
      <c r="M3" s="28"/>
      <c r="N3" s="28"/>
      <c r="O3" s="28"/>
      <c r="P3" s="16"/>
      <c r="Q3" s="28" t="s">
        <v>64</v>
      </c>
      <c r="R3" s="28"/>
      <c r="S3" s="28"/>
      <c r="T3" s="28"/>
      <c r="U3" s="5"/>
    </row>
    <row r="4" spans="1:21" x14ac:dyDescent="0.25">
      <c r="B4" s="12" t="s">
        <v>60</v>
      </c>
      <c r="C4" s="12" t="s">
        <v>61</v>
      </c>
      <c r="D4" s="12" t="s">
        <v>62</v>
      </c>
      <c r="E4" s="13" t="s">
        <v>55</v>
      </c>
      <c r="F4" s="16"/>
      <c r="G4" s="12" t="s">
        <v>60</v>
      </c>
      <c r="H4" s="12" t="s">
        <v>61</v>
      </c>
      <c r="I4" s="12" t="s">
        <v>62</v>
      </c>
      <c r="J4" s="12" t="s">
        <v>48</v>
      </c>
      <c r="K4" s="16"/>
      <c r="L4" s="12" t="s">
        <v>60</v>
      </c>
      <c r="M4" s="12" t="s">
        <v>61</v>
      </c>
      <c r="N4" s="12" t="s">
        <v>62</v>
      </c>
      <c r="O4" s="12" t="s">
        <v>49</v>
      </c>
      <c r="P4" s="16"/>
      <c r="Q4" s="12" t="s">
        <v>60</v>
      </c>
      <c r="R4" s="12" t="s">
        <v>61</v>
      </c>
      <c r="S4" s="12" t="s">
        <v>62</v>
      </c>
      <c r="T4" s="12" t="s">
        <v>50</v>
      </c>
      <c r="U4" s="5"/>
    </row>
    <row r="5" spans="1:21" x14ac:dyDescent="0.25">
      <c r="A5" s="16">
        <v>1</v>
      </c>
      <c r="B5" s="17" t="s">
        <v>8</v>
      </c>
      <c r="C5" s="17" t="s">
        <v>7</v>
      </c>
      <c r="D5" s="17">
        <v>26</v>
      </c>
      <c r="E5" s="21">
        <v>17.692307692307693</v>
      </c>
      <c r="F5" s="16"/>
      <c r="G5" s="17" t="s">
        <v>70</v>
      </c>
      <c r="H5" s="17" t="s">
        <v>36</v>
      </c>
      <c r="I5" s="17">
        <v>18</v>
      </c>
      <c r="J5" s="21">
        <v>11.388888888888889</v>
      </c>
      <c r="K5" s="16"/>
      <c r="L5" s="17" t="s">
        <v>90</v>
      </c>
      <c r="M5" s="17" t="s">
        <v>29</v>
      </c>
      <c r="N5" s="17">
        <v>24</v>
      </c>
      <c r="O5" s="21">
        <v>4.75</v>
      </c>
      <c r="P5" s="16"/>
      <c r="Q5" s="17" t="s">
        <v>42</v>
      </c>
      <c r="R5" s="17" t="s">
        <v>40</v>
      </c>
      <c r="S5" s="17">
        <v>17</v>
      </c>
      <c r="T5" s="17">
        <v>3.3529411764705883</v>
      </c>
      <c r="U5" s="5"/>
    </row>
    <row r="6" spans="1:21" x14ac:dyDescent="0.25">
      <c r="A6" s="16">
        <v>2</v>
      </c>
      <c r="B6" s="17" t="s">
        <v>179</v>
      </c>
      <c r="C6" s="17" t="s">
        <v>40</v>
      </c>
      <c r="D6" s="17">
        <v>14</v>
      </c>
      <c r="E6" s="21">
        <v>15.428571428571429</v>
      </c>
      <c r="F6" s="16"/>
      <c r="G6" s="17" t="s">
        <v>116</v>
      </c>
      <c r="H6" s="17" t="s">
        <v>36</v>
      </c>
      <c r="I6" s="17">
        <v>22</v>
      </c>
      <c r="J6" s="21">
        <v>9.545454545454545</v>
      </c>
      <c r="K6" s="16"/>
      <c r="L6" s="17" t="s">
        <v>100</v>
      </c>
      <c r="M6" s="17" t="s">
        <v>95</v>
      </c>
      <c r="N6" s="17">
        <v>26</v>
      </c>
      <c r="O6" s="21">
        <v>4.115384615384615</v>
      </c>
      <c r="P6" s="16"/>
      <c r="Q6" s="17" t="s">
        <v>28</v>
      </c>
      <c r="R6" s="17" t="s">
        <v>23</v>
      </c>
      <c r="S6" s="17">
        <v>24</v>
      </c>
      <c r="T6" s="17">
        <v>2.6666666666666665</v>
      </c>
      <c r="U6" s="5"/>
    </row>
    <row r="7" spans="1:21" x14ac:dyDescent="0.25">
      <c r="A7" s="16">
        <v>3</v>
      </c>
      <c r="B7" s="17" t="s">
        <v>34</v>
      </c>
      <c r="C7" s="17" t="s">
        <v>29</v>
      </c>
      <c r="D7" s="17">
        <v>24</v>
      </c>
      <c r="E7" s="21">
        <v>13.041666666666666</v>
      </c>
      <c r="F7" s="16"/>
      <c r="G7" s="17" t="s">
        <v>203</v>
      </c>
      <c r="H7" s="17" t="s">
        <v>126</v>
      </c>
      <c r="I7" s="17">
        <v>14</v>
      </c>
      <c r="J7" s="21">
        <v>8.9285714285714288</v>
      </c>
      <c r="K7" s="16"/>
      <c r="L7" s="17" t="s">
        <v>41</v>
      </c>
      <c r="M7" s="17" t="s">
        <v>36</v>
      </c>
      <c r="N7" s="17">
        <v>27</v>
      </c>
      <c r="O7" s="21">
        <v>3.6296296296296298</v>
      </c>
      <c r="P7" s="16"/>
      <c r="Q7" s="17" t="s">
        <v>19</v>
      </c>
      <c r="R7" s="17" t="s">
        <v>17</v>
      </c>
      <c r="S7" s="17">
        <v>24</v>
      </c>
      <c r="T7" s="17">
        <v>2.625</v>
      </c>
      <c r="U7" s="5"/>
    </row>
    <row r="8" spans="1:21" x14ac:dyDescent="0.25">
      <c r="A8" s="20">
        <v>4</v>
      </c>
      <c r="B8" s="17" t="s">
        <v>100</v>
      </c>
      <c r="C8" s="17" t="s">
        <v>95</v>
      </c>
      <c r="D8" s="17">
        <v>26</v>
      </c>
      <c r="E8" s="21">
        <v>12.538461538461538</v>
      </c>
      <c r="F8" s="16"/>
      <c r="G8" s="17" t="s">
        <v>1</v>
      </c>
      <c r="H8" s="17" t="s">
        <v>0</v>
      </c>
      <c r="I8" s="17">
        <v>26</v>
      </c>
      <c r="J8" s="21">
        <v>8.5769230769230766</v>
      </c>
      <c r="K8" s="16"/>
      <c r="L8" s="17" t="s">
        <v>152</v>
      </c>
      <c r="M8" s="17" t="s">
        <v>14</v>
      </c>
      <c r="N8" s="17">
        <v>24</v>
      </c>
      <c r="O8" s="21">
        <v>3.3333333333333335</v>
      </c>
      <c r="P8" s="16"/>
      <c r="Q8" s="17" t="s">
        <v>91</v>
      </c>
      <c r="R8" s="17" t="s">
        <v>40</v>
      </c>
      <c r="S8" s="17">
        <v>29</v>
      </c>
      <c r="T8" s="17">
        <v>2.3103448275862069</v>
      </c>
      <c r="U8" s="5"/>
    </row>
    <row r="9" spans="1:21" x14ac:dyDescent="0.25">
      <c r="A9" s="20">
        <v>5</v>
      </c>
      <c r="B9" s="17" t="s">
        <v>132</v>
      </c>
      <c r="C9" s="17" t="s">
        <v>126</v>
      </c>
      <c r="D9" s="17">
        <v>13</v>
      </c>
      <c r="E9" s="21">
        <v>12.461538461538462</v>
      </c>
      <c r="F9" s="16"/>
      <c r="G9" s="17" t="s">
        <v>80</v>
      </c>
      <c r="H9" s="17" t="s">
        <v>17</v>
      </c>
      <c r="I9" s="17">
        <v>21</v>
      </c>
      <c r="J9" s="21">
        <v>8.1904761904761898</v>
      </c>
      <c r="K9" s="16"/>
      <c r="L9" s="17" t="s">
        <v>42</v>
      </c>
      <c r="M9" s="17" t="s">
        <v>40</v>
      </c>
      <c r="N9" s="17">
        <v>17</v>
      </c>
      <c r="O9" s="21">
        <v>3.2941176470588234</v>
      </c>
      <c r="P9" s="16"/>
      <c r="Q9" s="17" t="s">
        <v>18</v>
      </c>
      <c r="R9" s="17" t="s">
        <v>17</v>
      </c>
      <c r="S9" s="17">
        <v>30</v>
      </c>
      <c r="T9" s="17">
        <v>2.2666666666666666</v>
      </c>
      <c r="U9" s="5"/>
    </row>
    <row r="10" spans="1:21" x14ac:dyDescent="0.25">
      <c r="A10" s="20">
        <v>6</v>
      </c>
      <c r="B10" s="17" t="s">
        <v>203</v>
      </c>
      <c r="C10" s="17" t="s">
        <v>126</v>
      </c>
      <c r="D10" s="17">
        <v>14</v>
      </c>
      <c r="E10" s="21">
        <v>12.428571428571429</v>
      </c>
      <c r="F10" s="16"/>
      <c r="G10" s="17" t="s">
        <v>30</v>
      </c>
      <c r="H10" s="17" t="s">
        <v>29</v>
      </c>
      <c r="I10" s="17">
        <v>17</v>
      </c>
      <c r="J10" s="21">
        <v>8.117647058823529</v>
      </c>
      <c r="K10" s="16"/>
      <c r="L10" s="17" t="s">
        <v>4</v>
      </c>
      <c r="M10" s="17" t="s">
        <v>0</v>
      </c>
      <c r="N10" s="17">
        <v>16</v>
      </c>
      <c r="O10" s="21">
        <v>3.25</v>
      </c>
      <c r="P10" s="22"/>
      <c r="Q10" s="17" t="s">
        <v>4</v>
      </c>
      <c r="R10" s="17" t="s">
        <v>0</v>
      </c>
      <c r="S10" s="17">
        <v>16</v>
      </c>
      <c r="T10" s="17">
        <v>2.25</v>
      </c>
      <c r="U10" s="5"/>
    </row>
    <row r="11" spans="1:21" x14ac:dyDescent="0.25">
      <c r="A11" s="20">
        <v>7</v>
      </c>
      <c r="B11" s="17" t="s">
        <v>96</v>
      </c>
      <c r="C11" s="17" t="s">
        <v>95</v>
      </c>
      <c r="D11" s="17">
        <v>25</v>
      </c>
      <c r="E11" s="21">
        <v>12.24</v>
      </c>
      <c r="F11" s="16"/>
      <c r="G11" s="17" t="s">
        <v>123</v>
      </c>
      <c r="H11" s="17" t="s">
        <v>40</v>
      </c>
      <c r="I11" s="17">
        <v>22</v>
      </c>
      <c r="J11" s="21">
        <v>8</v>
      </c>
      <c r="K11" s="16"/>
      <c r="L11" s="17" t="s">
        <v>115</v>
      </c>
      <c r="M11" s="17" t="s">
        <v>29</v>
      </c>
      <c r="N11" s="17">
        <v>19</v>
      </c>
      <c r="O11" s="21">
        <v>2.8421052631578947</v>
      </c>
      <c r="P11" s="16"/>
      <c r="Q11" s="17" t="s">
        <v>90</v>
      </c>
      <c r="R11" s="17" t="s">
        <v>29</v>
      </c>
      <c r="S11" s="17">
        <v>24</v>
      </c>
      <c r="T11" s="17">
        <v>2.0416666666666665</v>
      </c>
      <c r="U11" s="5"/>
    </row>
    <row r="12" spans="1:21" x14ac:dyDescent="0.25">
      <c r="A12" s="20">
        <v>8</v>
      </c>
      <c r="B12" s="17" t="s">
        <v>91</v>
      </c>
      <c r="C12" s="17" t="s">
        <v>40</v>
      </c>
      <c r="D12" s="17">
        <v>29</v>
      </c>
      <c r="E12" s="21">
        <v>12.172413793103448</v>
      </c>
      <c r="F12" s="16"/>
      <c r="G12" s="17" t="s">
        <v>13</v>
      </c>
      <c r="H12" s="17" t="s">
        <v>7</v>
      </c>
      <c r="I12" s="17">
        <v>25</v>
      </c>
      <c r="J12" s="21">
        <v>7.6</v>
      </c>
      <c r="K12" s="16"/>
      <c r="L12" s="17" t="s">
        <v>18</v>
      </c>
      <c r="M12" s="17" t="s">
        <v>17</v>
      </c>
      <c r="N12" s="17">
        <v>30</v>
      </c>
      <c r="O12" s="21">
        <v>2.8</v>
      </c>
      <c r="P12" s="22"/>
      <c r="Q12" s="17" t="s">
        <v>13</v>
      </c>
      <c r="R12" s="17" t="s">
        <v>7</v>
      </c>
      <c r="S12" s="17">
        <v>25</v>
      </c>
      <c r="T12" s="17">
        <v>2.04</v>
      </c>
      <c r="U12" s="5"/>
    </row>
    <row r="13" spans="1:21" x14ac:dyDescent="0.25">
      <c r="A13" s="20">
        <v>9</v>
      </c>
      <c r="B13" s="17" t="s">
        <v>115</v>
      </c>
      <c r="C13" s="17" t="s">
        <v>29</v>
      </c>
      <c r="D13" s="17">
        <v>19</v>
      </c>
      <c r="E13" s="21">
        <v>12.052631578947368</v>
      </c>
      <c r="F13" s="16"/>
      <c r="G13" s="17" t="s">
        <v>87</v>
      </c>
      <c r="H13" s="17" t="s">
        <v>0</v>
      </c>
      <c r="I13" s="17">
        <v>26</v>
      </c>
      <c r="J13" s="21">
        <v>7.5769230769230766</v>
      </c>
      <c r="K13" s="16"/>
      <c r="L13" s="17" t="s">
        <v>111</v>
      </c>
      <c r="M13" s="17" t="s">
        <v>23</v>
      </c>
      <c r="N13" s="17">
        <v>24</v>
      </c>
      <c r="O13" s="21">
        <v>2.7916666666666665</v>
      </c>
      <c r="P13" s="22"/>
      <c r="Q13" s="17" t="s">
        <v>127</v>
      </c>
      <c r="R13" s="17" t="s">
        <v>126</v>
      </c>
      <c r="S13" s="17">
        <v>24</v>
      </c>
      <c r="T13" s="17">
        <v>1.9166666666666667</v>
      </c>
      <c r="U13" s="16"/>
    </row>
    <row r="14" spans="1:21" x14ac:dyDescent="0.25">
      <c r="A14" s="20">
        <v>10</v>
      </c>
      <c r="B14" s="17" t="s">
        <v>30</v>
      </c>
      <c r="C14" s="17" t="s">
        <v>29</v>
      </c>
      <c r="D14" s="17">
        <v>17</v>
      </c>
      <c r="E14" s="21">
        <v>11.294117647058824</v>
      </c>
      <c r="F14" s="16"/>
      <c r="G14" s="17" t="s">
        <v>19</v>
      </c>
      <c r="H14" s="17" t="s">
        <v>17</v>
      </c>
      <c r="I14" s="17">
        <v>24</v>
      </c>
      <c r="J14" s="21">
        <v>7.5</v>
      </c>
      <c r="K14" s="16"/>
      <c r="L14" s="17" t="s">
        <v>37</v>
      </c>
      <c r="M14" s="17" t="s">
        <v>36</v>
      </c>
      <c r="N14" s="17">
        <v>20</v>
      </c>
      <c r="O14" s="21">
        <v>2.65</v>
      </c>
      <c r="P14" s="22"/>
      <c r="Q14" s="17" t="s">
        <v>8</v>
      </c>
      <c r="R14" s="17" t="s">
        <v>7</v>
      </c>
      <c r="S14" s="17">
        <v>26</v>
      </c>
      <c r="T14" s="17">
        <v>1.7307692307692308</v>
      </c>
      <c r="U14" s="5"/>
    </row>
    <row r="15" spans="1:21" s="16" customFormat="1" x14ac:dyDescent="0.25">
      <c r="A15" s="20">
        <v>11</v>
      </c>
      <c r="B15" s="17" t="s">
        <v>28</v>
      </c>
      <c r="C15" s="17" t="s">
        <v>23</v>
      </c>
      <c r="D15" s="17">
        <v>24</v>
      </c>
      <c r="E15" s="21">
        <v>11.208333333333334</v>
      </c>
      <c r="G15" s="17" t="s">
        <v>20</v>
      </c>
      <c r="H15" s="17" t="s">
        <v>17</v>
      </c>
      <c r="I15" s="17">
        <v>29</v>
      </c>
      <c r="J15" s="21">
        <v>7.2413793103448274</v>
      </c>
      <c r="L15" s="17" t="s">
        <v>33</v>
      </c>
      <c r="M15" s="17" t="s">
        <v>29</v>
      </c>
      <c r="N15" s="17">
        <v>27</v>
      </c>
      <c r="O15" s="21">
        <v>2.6296296296296298</v>
      </c>
      <c r="P15" s="22"/>
      <c r="Q15" s="17" t="s">
        <v>132</v>
      </c>
      <c r="R15" s="17" t="s">
        <v>126</v>
      </c>
      <c r="S15" s="17">
        <v>13</v>
      </c>
      <c r="T15" s="17">
        <v>1.6923076923076923</v>
      </c>
    </row>
    <row r="16" spans="1:21" s="16" customFormat="1" x14ac:dyDescent="0.25">
      <c r="A16" s="20">
        <v>12</v>
      </c>
      <c r="B16" s="17" t="s">
        <v>141</v>
      </c>
      <c r="C16" s="17" t="s">
        <v>135</v>
      </c>
      <c r="D16" s="17">
        <v>12</v>
      </c>
      <c r="E16" s="21">
        <v>11.166666666666666</v>
      </c>
      <c r="G16" s="17" t="s">
        <v>174</v>
      </c>
      <c r="H16" s="17" t="s">
        <v>14</v>
      </c>
      <c r="I16" s="17">
        <v>22</v>
      </c>
      <c r="J16" s="21">
        <v>7.1363636363636367</v>
      </c>
      <c r="L16" s="17" t="s">
        <v>89</v>
      </c>
      <c r="M16" s="17" t="s">
        <v>23</v>
      </c>
      <c r="N16" s="17">
        <v>18</v>
      </c>
      <c r="O16" s="21">
        <v>2.5555555555555554</v>
      </c>
      <c r="P16" s="22"/>
      <c r="Q16" s="17" t="s">
        <v>20</v>
      </c>
      <c r="R16" s="17" t="s">
        <v>17</v>
      </c>
      <c r="S16" s="17">
        <v>29</v>
      </c>
      <c r="T16" s="17">
        <v>1.6896551724137931</v>
      </c>
    </row>
    <row r="17" spans="1:21" s="16" customFormat="1" x14ac:dyDescent="0.25">
      <c r="A17" s="20">
        <v>13</v>
      </c>
      <c r="B17" s="17" t="s">
        <v>18</v>
      </c>
      <c r="C17" s="17" t="s">
        <v>17</v>
      </c>
      <c r="D17" s="17">
        <v>30</v>
      </c>
      <c r="E17" s="21">
        <v>10.6</v>
      </c>
      <c r="G17" s="17" t="s">
        <v>37</v>
      </c>
      <c r="H17" s="17" t="s">
        <v>36</v>
      </c>
      <c r="I17" s="17">
        <v>20</v>
      </c>
      <c r="J17" s="21">
        <v>7.05</v>
      </c>
      <c r="L17" s="17" t="s">
        <v>127</v>
      </c>
      <c r="M17" s="17" t="s">
        <v>126</v>
      </c>
      <c r="N17" s="17">
        <v>24</v>
      </c>
      <c r="O17" s="21">
        <v>2.4583333333333335</v>
      </c>
      <c r="P17" s="22"/>
      <c r="Q17" s="17" t="s">
        <v>80</v>
      </c>
      <c r="R17" s="17" t="s">
        <v>17</v>
      </c>
      <c r="S17" s="17">
        <v>21</v>
      </c>
      <c r="T17" s="17">
        <v>1.6666666666666667</v>
      </c>
    </row>
    <row r="18" spans="1:21" s="16" customFormat="1" x14ac:dyDescent="0.25">
      <c r="A18" s="20">
        <v>14</v>
      </c>
      <c r="B18" s="17" t="s">
        <v>41</v>
      </c>
      <c r="C18" s="17" t="s">
        <v>36</v>
      </c>
      <c r="D18" s="17">
        <v>27</v>
      </c>
      <c r="E18" s="21">
        <v>10.444444444444445</v>
      </c>
      <c r="G18" s="17" t="s">
        <v>110</v>
      </c>
      <c r="H18" s="17" t="s">
        <v>17</v>
      </c>
      <c r="I18" s="17">
        <v>25</v>
      </c>
      <c r="J18" s="21">
        <v>7.04</v>
      </c>
      <c r="L18" s="17" t="s">
        <v>175</v>
      </c>
      <c r="M18" s="17" t="s">
        <v>14</v>
      </c>
      <c r="N18" s="17">
        <v>25</v>
      </c>
      <c r="O18" s="21">
        <v>2.44</v>
      </c>
      <c r="P18" s="22"/>
      <c r="Q18" s="17" t="s">
        <v>141</v>
      </c>
      <c r="R18" s="17" t="s">
        <v>135</v>
      </c>
      <c r="S18" s="17">
        <v>12</v>
      </c>
      <c r="T18" s="17">
        <v>1.6666666666666667</v>
      </c>
    </row>
    <row r="19" spans="1:21" s="16" customFormat="1" x14ac:dyDescent="0.25">
      <c r="A19" s="20">
        <v>15</v>
      </c>
      <c r="B19" s="17" t="s">
        <v>16</v>
      </c>
      <c r="C19" s="17" t="s">
        <v>14</v>
      </c>
      <c r="D19" s="17">
        <v>23</v>
      </c>
      <c r="E19" s="21">
        <v>10.043478260869565</v>
      </c>
      <c r="G19" s="17" t="s">
        <v>31</v>
      </c>
      <c r="H19" s="17" t="s">
        <v>29</v>
      </c>
      <c r="I19" s="17">
        <v>13</v>
      </c>
      <c r="J19" s="21">
        <v>6.7692307692307692</v>
      </c>
      <c r="L19" s="17" t="s">
        <v>25</v>
      </c>
      <c r="M19" s="17" t="s">
        <v>23</v>
      </c>
      <c r="N19" s="17">
        <v>17</v>
      </c>
      <c r="O19" s="21">
        <v>2.4117647058823528</v>
      </c>
      <c r="P19" s="22"/>
      <c r="Q19" s="17" t="s">
        <v>203</v>
      </c>
      <c r="R19" s="17" t="s">
        <v>126</v>
      </c>
      <c r="S19" s="17">
        <v>14</v>
      </c>
      <c r="T19" s="17">
        <v>1.6428571428571428</v>
      </c>
    </row>
    <row r="20" spans="1:21" ht="6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"/>
      <c r="S20" s="14"/>
      <c r="T20" s="7"/>
      <c r="U20" s="5"/>
    </row>
    <row r="21" spans="1:21" x14ac:dyDescent="0.25">
      <c r="B21" s="28" t="s">
        <v>65</v>
      </c>
      <c r="C21" s="28"/>
      <c r="D21" s="28"/>
      <c r="E21" s="28"/>
      <c r="F21" s="16"/>
      <c r="G21" s="28" t="s">
        <v>66</v>
      </c>
      <c r="H21" s="28"/>
      <c r="I21" s="28"/>
      <c r="J21" s="28"/>
      <c r="K21" s="16"/>
      <c r="L21" s="28" t="s">
        <v>67</v>
      </c>
      <c r="M21" s="28"/>
      <c r="N21" s="28"/>
      <c r="O21" s="28"/>
      <c r="P21" s="16"/>
      <c r="Q21" s="28" t="s">
        <v>68</v>
      </c>
      <c r="R21" s="28"/>
      <c r="S21" s="28"/>
      <c r="T21" s="28"/>
      <c r="U21" s="5"/>
    </row>
    <row r="22" spans="1:21" x14ac:dyDescent="0.25">
      <c r="B22" s="12" t="s">
        <v>60</v>
      </c>
      <c r="C22" s="12" t="s">
        <v>61</v>
      </c>
      <c r="D22" s="12" t="s">
        <v>62</v>
      </c>
      <c r="E22" s="12" t="s">
        <v>51</v>
      </c>
      <c r="F22" s="16"/>
      <c r="G22" s="12" t="s">
        <v>60</v>
      </c>
      <c r="H22" s="12" t="s">
        <v>61</v>
      </c>
      <c r="I22" s="12" t="s">
        <v>62</v>
      </c>
      <c r="J22" s="12" t="s">
        <v>52</v>
      </c>
      <c r="K22" s="16"/>
      <c r="L22" s="12" t="s">
        <v>60</v>
      </c>
      <c r="M22" s="12" t="s">
        <v>61</v>
      </c>
      <c r="N22" s="12" t="s">
        <v>62</v>
      </c>
      <c r="O22" s="12" t="s">
        <v>46</v>
      </c>
      <c r="P22" s="16"/>
      <c r="Q22" s="12" t="s">
        <v>60</v>
      </c>
      <c r="R22" s="12" t="s">
        <v>61</v>
      </c>
      <c r="S22" s="12" t="s">
        <v>62</v>
      </c>
      <c r="T22" s="12" t="s">
        <v>47</v>
      </c>
      <c r="U22" s="5"/>
    </row>
    <row r="23" spans="1:21" x14ac:dyDescent="0.25">
      <c r="A23" s="16">
        <v>1</v>
      </c>
      <c r="B23" s="17" t="s">
        <v>30</v>
      </c>
      <c r="C23" s="17" t="s">
        <v>29</v>
      </c>
      <c r="D23" s="17">
        <v>17</v>
      </c>
      <c r="E23" s="21">
        <v>1.8235294117647058</v>
      </c>
      <c r="F23" s="15"/>
      <c r="G23" s="17" t="s">
        <v>152</v>
      </c>
      <c r="H23" s="17" t="s">
        <v>14</v>
      </c>
      <c r="I23" s="17">
        <v>24</v>
      </c>
      <c r="J23" s="21">
        <v>3.125</v>
      </c>
      <c r="K23" s="15"/>
      <c r="L23" s="17" t="s">
        <v>34</v>
      </c>
      <c r="M23" s="17" t="s">
        <v>29</v>
      </c>
      <c r="N23" s="17">
        <v>24</v>
      </c>
      <c r="O23" s="21">
        <v>3.3333333333333335</v>
      </c>
      <c r="P23" s="16"/>
      <c r="Q23" s="17" t="s">
        <v>8</v>
      </c>
      <c r="R23" s="17" t="s">
        <v>7</v>
      </c>
      <c r="S23" s="17">
        <v>26</v>
      </c>
      <c r="T23" s="17">
        <v>4.2307692307692308</v>
      </c>
      <c r="U23" s="5"/>
    </row>
    <row r="24" spans="1:21" x14ac:dyDescent="0.25">
      <c r="A24" s="16">
        <v>2</v>
      </c>
      <c r="B24" s="17" t="s">
        <v>174</v>
      </c>
      <c r="C24" s="17" t="s">
        <v>14</v>
      </c>
      <c r="D24" s="17">
        <v>22</v>
      </c>
      <c r="E24" s="21">
        <v>1.3181818181818181</v>
      </c>
      <c r="F24" s="15"/>
      <c r="G24" s="17" t="s">
        <v>128</v>
      </c>
      <c r="H24" s="17" t="s">
        <v>126</v>
      </c>
      <c r="I24" s="17">
        <v>27</v>
      </c>
      <c r="J24" s="21">
        <v>2.7037037037037037</v>
      </c>
      <c r="K24" s="16"/>
      <c r="L24" s="17" t="s">
        <v>96</v>
      </c>
      <c r="M24" s="17" t="s">
        <v>95</v>
      </c>
      <c r="N24" s="17">
        <v>25</v>
      </c>
      <c r="O24" s="21">
        <v>3.28</v>
      </c>
      <c r="P24" s="16"/>
      <c r="Q24" s="17" t="s">
        <v>113</v>
      </c>
      <c r="R24" s="17" t="s">
        <v>23</v>
      </c>
      <c r="S24" s="17">
        <v>13</v>
      </c>
      <c r="T24" s="17">
        <v>2.1538461538461537</v>
      </c>
      <c r="U24" s="5"/>
    </row>
    <row r="25" spans="1:21" x14ac:dyDescent="0.25">
      <c r="A25" s="16">
        <v>3</v>
      </c>
      <c r="B25" s="17" t="s">
        <v>116</v>
      </c>
      <c r="C25" s="17" t="s">
        <v>36</v>
      </c>
      <c r="D25" s="17">
        <v>22</v>
      </c>
      <c r="E25" s="21">
        <v>1.1818181818181819</v>
      </c>
      <c r="F25" s="15"/>
      <c r="G25" s="17" t="s">
        <v>116</v>
      </c>
      <c r="H25" s="17" t="s">
        <v>36</v>
      </c>
      <c r="I25" s="17">
        <v>22</v>
      </c>
      <c r="J25" s="21">
        <v>2.6363636363636362</v>
      </c>
      <c r="K25" s="16"/>
      <c r="L25" s="17" t="s">
        <v>3</v>
      </c>
      <c r="M25" s="17" t="s">
        <v>0</v>
      </c>
      <c r="N25" s="17">
        <v>27</v>
      </c>
      <c r="O25" s="21">
        <v>1.962962962962963</v>
      </c>
      <c r="P25" s="16"/>
      <c r="Q25" s="17" t="s">
        <v>1</v>
      </c>
      <c r="R25" s="17" t="s">
        <v>0</v>
      </c>
      <c r="S25" s="17">
        <v>26</v>
      </c>
      <c r="T25" s="17">
        <v>2</v>
      </c>
      <c r="U25" s="16"/>
    </row>
    <row r="26" spans="1:21" x14ac:dyDescent="0.25">
      <c r="A26" s="20">
        <v>4</v>
      </c>
      <c r="B26" s="17" t="s">
        <v>26</v>
      </c>
      <c r="C26" s="17" t="s">
        <v>23</v>
      </c>
      <c r="D26" s="17">
        <v>22</v>
      </c>
      <c r="E26" s="21">
        <v>1.0909090909090908</v>
      </c>
      <c r="F26" s="15"/>
      <c r="G26" s="17" t="s">
        <v>86</v>
      </c>
      <c r="H26" s="17" t="s">
        <v>14</v>
      </c>
      <c r="I26" s="17">
        <v>16</v>
      </c>
      <c r="J26" s="21">
        <v>2.625</v>
      </c>
      <c r="K26" s="16"/>
      <c r="L26" s="17" t="s">
        <v>12</v>
      </c>
      <c r="M26" s="17" t="s">
        <v>7</v>
      </c>
      <c r="N26" s="17">
        <v>26</v>
      </c>
      <c r="O26" s="21">
        <v>1.9230769230769231</v>
      </c>
      <c r="P26" s="16"/>
      <c r="Q26" s="17" t="s">
        <v>203</v>
      </c>
      <c r="R26" s="17" t="s">
        <v>126</v>
      </c>
      <c r="S26" s="17">
        <v>14</v>
      </c>
      <c r="T26" s="17">
        <v>2</v>
      </c>
      <c r="U26" s="16"/>
    </row>
    <row r="27" spans="1:21" x14ac:dyDescent="0.25">
      <c r="A27" s="20">
        <v>5</v>
      </c>
      <c r="B27" s="17" t="s">
        <v>108</v>
      </c>
      <c r="C27" s="17" t="s">
        <v>14</v>
      </c>
      <c r="D27" s="17">
        <v>28</v>
      </c>
      <c r="E27" s="21">
        <v>1.0357142857142858</v>
      </c>
      <c r="F27" s="15"/>
      <c r="G27" s="17" t="s">
        <v>18</v>
      </c>
      <c r="H27" s="17" t="s">
        <v>17</v>
      </c>
      <c r="I27" s="17">
        <v>30</v>
      </c>
      <c r="J27" s="21">
        <v>2.5666666666666669</v>
      </c>
      <c r="K27" s="16"/>
      <c r="L27" s="17" t="s">
        <v>91</v>
      </c>
      <c r="M27" s="17" t="s">
        <v>40</v>
      </c>
      <c r="N27" s="17">
        <v>29</v>
      </c>
      <c r="O27" s="21">
        <v>1.7931034482758621</v>
      </c>
      <c r="P27" s="16"/>
      <c r="Q27" s="17" t="s">
        <v>110</v>
      </c>
      <c r="R27" s="17" t="s">
        <v>17</v>
      </c>
      <c r="S27" s="17">
        <v>25</v>
      </c>
      <c r="T27" s="17">
        <v>1.84</v>
      </c>
      <c r="U27" s="16"/>
    </row>
    <row r="28" spans="1:21" x14ac:dyDescent="0.25">
      <c r="A28" s="20">
        <v>6</v>
      </c>
      <c r="B28" s="17" t="s">
        <v>20</v>
      </c>
      <c r="C28" s="17" t="s">
        <v>17</v>
      </c>
      <c r="D28" s="17">
        <v>29</v>
      </c>
      <c r="E28" s="21">
        <v>1.0344827586206897</v>
      </c>
      <c r="F28" s="16"/>
      <c r="G28" s="17" t="s">
        <v>1</v>
      </c>
      <c r="H28" s="17" t="s">
        <v>0</v>
      </c>
      <c r="I28" s="17">
        <v>26</v>
      </c>
      <c r="J28" s="21">
        <v>2.4230769230769229</v>
      </c>
      <c r="K28" s="16"/>
      <c r="L28" s="17" t="s">
        <v>39</v>
      </c>
      <c r="M28" s="17" t="s">
        <v>36</v>
      </c>
      <c r="N28" s="17">
        <v>19</v>
      </c>
      <c r="O28" s="21">
        <v>1.7894736842105263</v>
      </c>
      <c r="P28" s="16"/>
      <c r="Q28" s="17" t="s">
        <v>18</v>
      </c>
      <c r="R28" s="17" t="s">
        <v>17</v>
      </c>
      <c r="S28" s="17">
        <v>30</v>
      </c>
      <c r="T28" s="17">
        <v>1.8</v>
      </c>
      <c r="U28" s="16"/>
    </row>
    <row r="29" spans="1:21" x14ac:dyDescent="0.25">
      <c r="A29" s="20">
        <v>7</v>
      </c>
      <c r="B29" s="17" t="s">
        <v>31</v>
      </c>
      <c r="C29" s="17" t="s">
        <v>29</v>
      </c>
      <c r="D29" s="17">
        <v>13</v>
      </c>
      <c r="E29" s="21">
        <v>1</v>
      </c>
      <c r="F29" s="15"/>
      <c r="G29" s="17" t="s">
        <v>13</v>
      </c>
      <c r="H29" s="17" t="s">
        <v>7</v>
      </c>
      <c r="I29" s="17">
        <v>25</v>
      </c>
      <c r="J29" s="21">
        <v>2.36</v>
      </c>
      <c r="K29" s="16"/>
      <c r="L29" s="17" t="s">
        <v>100</v>
      </c>
      <c r="M29" s="17" t="s">
        <v>95</v>
      </c>
      <c r="N29" s="17">
        <v>26</v>
      </c>
      <c r="O29" s="21">
        <v>1.7307692307692308</v>
      </c>
      <c r="P29" s="16"/>
      <c r="Q29" s="17" t="s">
        <v>164</v>
      </c>
      <c r="R29" s="17" t="s">
        <v>95</v>
      </c>
      <c r="S29" s="17">
        <v>21</v>
      </c>
      <c r="T29" s="17">
        <v>1.6190476190476191</v>
      </c>
      <c r="U29" s="16"/>
    </row>
    <row r="30" spans="1:21" x14ac:dyDescent="0.25">
      <c r="A30" s="20">
        <v>8</v>
      </c>
      <c r="B30" s="17" t="s">
        <v>203</v>
      </c>
      <c r="C30" s="17" t="s">
        <v>126</v>
      </c>
      <c r="D30" s="17">
        <v>14</v>
      </c>
      <c r="E30" s="21">
        <v>0.9285714285714286</v>
      </c>
      <c r="F30" s="15"/>
      <c r="G30" s="17" t="s">
        <v>98</v>
      </c>
      <c r="H30" s="17" t="s">
        <v>95</v>
      </c>
      <c r="I30" s="17">
        <v>23</v>
      </c>
      <c r="J30" s="21">
        <v>2.2608695652173911</v>
      </c>
      <c r="K30" s="16"/>
      <c r="L30" s="17" t="s">
        <v>28</v>
      </c>
      <c r="M30" s="17" t="s">
        <v>23</v>
      </c>
      <c r="N30" s="17">
        <v>24</v>
      </c>
      <c r="O30" s="21">
        <v>1.7083333333333333</v>
      </c>
      <c r="P30" s="16"/>
      <c r="Q30" s="17" t="s">
        <v>141</v>
      </c>
      <c r="R30" s="17" t="s">
        <v>135</v>
      </c>
      <c r="S30" s="17">
        <v>12</v>
      </c>
      <c r="T30" s="17">
        <v>1.5</v>
      </c>
      <c r="U30" s="16"/>
    </row>
    <row r="31" spans="1:21" x14ac:dyDescent="0.25">
      <c r="A31" s="20">
        <v>9</v>
      </c>
      <c r="B31" s="17" t="s">
        <v>179</v>
      </c>
      <c r="C31" s="17" t="s">
        <v>40</v>
      </c>
      <c r="D31" s="17">
        <v>14</v>
      </c>
      <c r="E31" s="21">
        <v>0.7142857142857143</v>
      </c>
      <c r="F31" s="15"/>
      <c r="G31" s="17" t="s">
        <v>121</v>
      </c>
      <c r="H31" s="17" t="s">
        <v>40</v>
      </c>
      <c r="I31" s="17">
        <v>12</v>
      </c>
      <c r="J31" s="21">
        <v>2.25</v>
      </c>
      <c r="K31" s="16"/>
      <c r="L31" s="17" t="s">
        <v>107</v>
      </c>
      <c r="M31" s="17" t="s">
        <v>14</v>
      </c>
      <c r="N31" s="17">
        <v>27</v>
      </c>
      <c r="O31" s="21">
        <v>1.7037037037037037</v>
      </c>
      <c r="P31" s="16"/>
      <c r="Q31" s="17" t="s">
        <v>39</v>
      </c>
      <c r="R31" s="17" t="s">
        <v>36</v>
      </c>
      <c r="S31" s="17">
        <v>19</v>
      </c>
      <c r="T31" s="17">
        <v>1.4736842105263157</v>
      </c>
      <c r="U31" s="16"/>
    </row>
    <row r="32" spans="1:21" x14ac:dyDescent="0.25">
      <c r="A32" s="20">
        <v>10</v>
      </c>
      <c r="B32" s="17" t="s">
        <v>1</v>
      </c>
      <c r="C32" s="17" t="s">
        <v>0</v>
      </c>
      <c r="D32" s="17">
        <v>26</v>
      </c>
      <c r="E32" s="21">
        <v>0.65384615384615385</v>
      </c>
      <c r="F32" s="15"/>
      <c r="G32" s="17" t="s">
        <v>26</v>
      </c>
      <c r="H32" s="17" t="s">
        <v>23</v>
      </c>
      <c r="I32" s="17">
        <v>22</v>
      </c>
      <c r="J32" s="21">
        <v>2.2272727272727271</v>
      </c>
      <c r="K32" s="16"/>
      <c r="L32" s="17" t="s">
        <v>192</v>
      </c>
      <c r="M32" s="17" t="s">
        <v>95</v>
      </c>
      <c r="N32" s="17">
        <v>12</v>
      </c>
      <c r="O32" s="21">
        <v>1.6666666666666667</v>
      </c>
      <c r="P32" s="16"/>
      <c r="Q32" s="17" t="s">
        <v>100</v>
      </c>
      <c r="R32" s="17" t="s">
        <v>95</v>
      </c>
      <c r="S32" s="17">
        <v>26</v>
      </c>
      <c r="T32" s="17">
        <v>1.4230769230769231</v>
      </c>
      <c r="U32" s="16"/>
    </row>
    <row r="33" spans="1:21" x14ac:dyDescent="0.25">
      <c r="A33" s="20">
        <v>11</v>
      </c>
      <c r="B33" s="17" t="s">
        <v>2</v>
      </c>
      <c r="C33" s="17" t="s">
        <v>0</v>
      </c>
      <c r="D33" s="17">
        <v>25</v>
      </c>
      <c r="E33" s="21">
        <v>0.64</v>
      </c>
      <c r="F33" s="15"/>
      <c r="G33" s="17" t="s">
        <v>108</v>
      </c>
      <c r="H33" s="17" t="s">
        <v>14</v>
      </c>
      <c r="I33" s="17">
        <v>28</v>
      </c>
      <c r="J33" s="21">
        <v>2.2142857142857144</v>
      </c>
      <c r="K33" s="16"/>
      <c r="L33" s="17" t="s">
        <v>41</v>
      </c>
      <c r="M33" s="17" t="s">
        <v>36</v>
      </c>
      <c r="N33" s="17">
        <v>27</v>
      </c>
      <c r="O33" s="21">
        <v>1.5185185185185186</v>
      </c>
      <c r="P33" s="16"/>
      <c r="Q33" s="17" t="s">
        <v>5</v>
      </c>
      <c r="R33" s="17" t="s">
        <v>0</v>
      </c>
      <c r="S33" s="17">
        <v>19</v>
      </c>
      <c r="T33" s="17">
        <v>1.4210526315789473</v>
      </c>
      <c r="U33" s="16"/>
    </row>
    <row r="34" spans="1:21" x14ac:dyDescent="0.25">
      <c r="A34" s="20">
        <v>12</v>
      </c>
      <c r="B34" s="17" t="s">
        <v>123</v>
      </c>
      <c r="C34" s="17" t="s">
        <v>40</v>
      </c>
      <c r="D34" s="17">
        <v>22</v>
      </c>
      <c r="E34" s="21">
        <v>0.63636363636363635</v>
      </c>
      <c r="F34" s="15"/>
      <c r="G34" s="17" t="s">
        <v>19</v>
      </c>
      <c r="H34" s="17" t="s">
        <v>17</v>
      </c>
      <c r="I34" s="17">
        <v>24</v>
      </c>
      <c r="J34" s="21">
        <v>2.1666666666666665</v>
      </c>
      <c r="K34" s="16"/>
      <c r="L34" s="17" t="s">
        <v>21</v>
      </c>
      <c r="M34" s="17" t="s">
        <v>17</v>
      </c>
      <c r="N34" s="17">
        <v>28</v>
      </c>
      <c r="O34" s="21">
        <v>1.5</v>
      </c>
      <c r="P34" s="16"/>
      <c r="Q34" s="17" t="s">
        <v>30</v>
      </c>
      <c r="R34" s="17" t="s">
        <v>29</v>
      </c>
      <c r="S34" s="17">
        <v>17</v>
      </c>
      <c r="T34" s="17">
        <v>1.411764705882353</v>
      </c>
    </row>
    <row r="35" spans="1:21" x14ac:dyDescent="0.25">
      <c r="A35" s="20">
        <v>13</v>
      </c>
      <c r="B35" s="17" t="s">
        <v>13</v>
      </c>
      <c r="C35" s="17" t="s">
        <v>7</v>
      </c>
      <c r="D35" s="17">
        <v>25</v>
      </c>
      <c r="E35" s="21">
        <v>0.6</v>
      </c>
      <c r="F35" s="15"/>
      <c r="G35" s="17" t="s">
        <v>80</v>
      </c>
      <c r="H35" s="17" t="s">
        <v>17</v>
      </c>
      <c r="I35" s="17">
        <v>21</v>
      </c>
      <c r="J35" s="21">
        <v>2.1428571428571428</v>
      </c>
      <c r="K35" s="16"/>
      <c r="L35" s="17" t="s">
        <v>142</v>
      </c>
      <c r="M35" s="17" t="s">
        <v>135</v>
      </c>
      <c r="N35" s="17">
        <v>21</v>
      </c>
      <c r="O35" s="21">
        <v>1.4761904761904763</v>
      </c>
      <c r="P35" s="16"/>
      <c r="Q35" s="17" t="s">
        <v>33</v>
      </c>
      <c r="R35" s="17" t="s">
        <v>29</v>
      </c>
      <c r="S35" s="17">
        <v>27</v>
      </c>
      <c r="T35" s="17">
        <v>1.4074074074074074</v>
      </c>
    </row>
    <row r="36" spans="1:21" x14ac:dyDescent="0.25">
      <c r="A36" s="20">
        <v>14</v>
      </c>
      <c r="B36" s="17" t="s">
        <v>42</v>
      </c>
      <c r="C36" s="17" t="s">
        <v>40</v>
      </c>
      <c r="D36" s="17">
        <v>17</v>
      </c>
      <c r="E36" s="21">
        <v>0.58823529411764708</v>
      </c>
      <c r="F36" s="15"/>
      <c r="G36" s="17" t="s">
        <v>42</v>
      </c>
      <c r="H36" s="17" t="s">
        <v>40</v>
      </c>
      <c r="I36" s="17">
        <v>17</v>
      </c>
      <c r="J36" s="21">
        <v>2.1176470588235294</v>
      </c>
      <c r="K36" s="16"/>
      <c r="L36" s="17" t="s">
        <v>33</v>
      </c>
      <c r="M36" s="17" t="s">
        <v>29</v>
      </c>
      <c r="N36" s="17">
        <v>27</v>
      </c>
      <c r="O36" s="21">
        <v>1.4444444444444444</v>
      </c>
      <c r="P36" s="16"/>
      <c r="Q36" s="17" t="s">
        <v>116</v>
      </c>
      <c r="R36" s="17" t="s">
        <v>36</v>
      </c>
      <c r="S36" s="17">
        <v>22</v>
      </c>
      <c r="T36" s="17">
        <v>1.3636363636363635</v>
      </c>
    </row>
    <row r="37" spans="1:21" x14ac:dyDescent="0.25">
      <c r="A37" s="20">
        <v>15</v>
      </c>
      <c r="B37" s="17" t="s">
        <v>112</v>
      </c>
      <c r="C37" s="17" t="s">
        <v>23</v>
      </c>
      <c r="D37" s="17">
        <v>14</v>
      </c>
      <c r="E37" s="21">
        <v>0.5</v>
      </c>
      <c r="F37" s="15"/>
      <c r="G37" s="17" t="s">
        <v>138</v>
      </c>
      <c r="H37" s="17" t="s">
        <v>135</v>
      </c>
      <c r="I37" s="17">
        <v>24</v>
      </c>
      <c r="J37" s="21">
        <v>2.0833333333333335</v>
      </c>
      <c r="K37" s="16"/>
      <c r="L37" s="17" t="s">
        <v>203</v>
      </c>
      <c r="M37" s="17" t="s">
        <v>126</v>
      </c>
      <c r="N37" s="17">
        <v>14</v>
      </c>
      <c r="O37" s="21">
        <v>1.4285714285714286</v>
      </c>
      <c r="P37" s="16"/>
      <c r="Q37" s="17" t="s">
        <v>179</v>
      </c>
      <c r="R37" s="17" t="s">
        <v>40</v>
      </c>
      <c r="S37" s="17">
        <v>14</v>
      </c>
      <c r="T37" s="17">
        <v>1.3571428571428572</v>
      </c>
    </row>
  </sheetData>
  <mergeCells count="9">
    <mergeCell ref="Q3:T3"/>
    <mergeCell ref="Q21:T21"/>
    <mergeCell ref="B1:T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5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23" t="s">
        <v>36</v>
      </c>
    </row>
    <row r="2" spans="1:16" x14ac:dyDescent="0.25">
      <c r="A2" s="8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17" t="s">
        <v>84</v>
      </c>
      <c r="O2" s="17" t="s">
        <v>85</v>
      </c>
    </row>
    <row r="3" spans="1:16" x14ac:dyDescent="0.25">
      <c r="A3" s="9" t="s">
        <v>37</v>
      </c>
      <c r="B3" s="10">
        <v>20</v>
      </c>
      <c r="C3" s="10">
        <v>48</v>
      </c>
      <c r="D3" s="10">
        <v>17</v>
      </c>
      <c r="E3" s="10">
        <v>16</v>
      </c>
      <c r="F3" s="10">
        <v>141</v>
      </c>
      <c r="G3" s="10">
        <v>53</v>
      </c>
      <c r="H3" s="10">
        <v>17</v>
      </c>
      <c r="I3" s="10">
        <v>6</v>
      </c>
      <c r="J3" s="10">
        <v>31</v>
      </c>
      <c r="K3" s="10">
        <v>0</v>
      </c>
      <c r="L3" s="10">
        <v>0</v>
      </c>
      <c r="M3" s="10">
        <v>163</v>
      </c>
      <c r="N3" s="17">
        <f>VLOOKUP(A3,Games!$A$2:$D$527,3,FALSE)</f>
        <v>0</v>
      </c>
      <c r="O3" s="17">
        <f>VLOOKUP(A3,Games!$A$2:$D$527,4,FALSE)</f>
        <v>20</v>
      </c>
    </row>
    <row r="4" spans="1:16" x14ac:dyDescent="0.25">
      <c r="A4" s="9" t="s">
        <v>38</v>
      </c>
      <c r="B4" s="10">
        <v>20</v>
      </c>
      <c r="C4" s="10">
        <v>17</v>
      </c>
      <c r="D4" s="10">
        <v>20</v>
      </c>
      <c r="E4" s="10">
        <v>9</v>
      </c>
      <c r="F4" s="10">
        <v>75</v>
      </c>
      <c r="G4" s="10">
        <v>43</v>
      </c>
      <c r="H4" s="10">
        <v>25</v>
      </c>
      <c r="I4" s="10">
        <v>6</v>
      </c>
      <c r="J4" s="10">
        <v>20</v>
      </c>
      <c r="K4" s="10">
        <v>0</v>
      </c>
      <c r="L4" s="10">
        <v>0</v>
      </c>
      <c r="M4" s="10">
        <v>103</v>
      </c>
      <c r="N4" s="17">
        <f>VLOOKUP(A4,Games!$A$2:$D$527,3,FALSE)</f>
        <v>0</v>
      </c>
      <c r="O4" s="17">
        <f>VLOOKUP(A4,Games!$A$2:$D$527,4,FALSE)</f>
        <v>20</v>
      </c>
    </row>
    <row r="5" spans="1:16" x14ac:dyDescent="0.25">
      <c r="A5" s="9" t="s">
        <v>116</v>
      </c>
      <c r="B5" s="10">
        <v>22</v>
      </c>
      <c r="C5" s="10">
        <v>76</v>
      </c>
      <c r="D5" s="10">
        <v>1</v>
      </c>
      <c r="E5" s="10">
        <v>30</v>
      </c>
      <c r="F5" s="10">
        <v>210</v>
      </c>
      <c r="G5" s="10">
        <v>20</v>
      </c>
      <c r="H5" s="10">
        <v>12</v>
      </c>
      <c r="I5" s="10">
        <v>26</v>
      </c>
      <c r="J5" s="10">
        <v>58</v>
      </c>
      <c r="K5" s="10">
        <v>0</v>
      </c>
      <c r="L5" s="10">
        <v>0</v>
      </c>
      <c r="M5" s="10">
        <v>185</v>
      </c>
      <c r="N5" s="17">
        <f>VLOOKUP(A5,Games!$A$2:$D$527,3,FALSE)</f>
        <v>0</v>
      </c>
      <c r="O5" s="17">
        <f>VLOOKUP(A5,Games!$A$2:$D$527,4,FALSE)</f>
        <v>22</v>
      </c>
    </row>
    <row r="6" spans="1:16" x14ac:dyDescent="0.25">
      <c r="A6" s="9" t="s">
        <v>41</v>
      </c>
      <c r="B6" s="10">
        <v>27</v>
      </c>
      <c r="C6" s="10">
        <v>67</v>
      </c>
      <c r="D6" s="10">
        <v>41</v>
      </c>
      <c r="E6" s="10">
        <v>25</v>
      </c>
      <c r="F6" s="10">
        <v>79</v>
      </c>
      <c r="G6" s="10">
        <v>98</v>
      </c>
      <c r="H6" s="10">
        <v>33</v>
      </c>
      <c r="I6" s="10">
        <v>2</v>
      </c>
      <c r="J6" s="10">
        <v>24</v>
      </c>
      <c r="K6" s="10">
        <v>0</v>
      </c>
      <c r="L6" s="10">
        <v>1</v>
      </c>
      <c r="M6" s="10">
        <v>282</v>
      </c>
      <c r="N6" s="17">
        <f>VLOOKUP(A6,Games!$A$2:$D$527,3,FALSE)</f>
        <v>0</v>
      </c>
      <c r="O6" s="17">
        <f>VLOOKUP(A6,Games!$A$2:$D$527,4,FALSE)</f>
        <v>27</v>
      </c>
    </row>
    <row r="7" spans="1:16" x14ac:dyDescent="0.25">
      <c r="A7" s="9" t="s">
        <v>70</v>
      </c>
      <c r="B7" s="10">
        <v>18</v>
      </c>
      <c r="C7" s="10">
        <v>81</v>
      </c>
      <c r="D7" s="10">
        <v>0</v>
      </c>
      <c r="E7" s="10">
        <v>18</v>
      </c>
      <c r="F7" s="10">
        <v>205</v>
      </c>
      <c r="G7" s="10">
        <v>24</v>
      </c>
      <c r="H7" s="10">
        <v>23</v>
      </c>
      <c r="I7" s="10">
        <v>6</v>
      </c>
      <c r="J7" s="10">
        <v>21</v>
      </c>
      <c r="K7" s="10">
        <v>0</v>
      </c>
      <c r="L7" s="10">
        <v>0</v>
      </c>
      <c r="M7" s="10">
        <v>180</v>
      </c>
      <c r="N7" s="17">
        <f>VLOOKUP(A7,Games!$A$2:$D$527,3,FALSE)</f>
        <v>2</v>
      </c>
      <c r="O7" s="17">
        <f>VLOOKUP(A7,Games!$A$2:$D$527,4,FALSE)</f>
        <v>20</v>
      </c>
    </row>
    <row r="8" spans="1:16" x14ac:dyDescent="0.25">
      <c r="A8" s="9" t="s">
        <v>155</v>
      </c>
      <c r="B8" s="10">
        <v>8</v>
      </c>
      <c r="C8" s="10">
        <v>10</v>
      </c>
      <c r="D8" s="10">
        <v>19</v>
      </c>
      <c r="E8" s="10">
        <v>7</v>
      </c>
      <c r="F8" s="10">
        <v>27</v>
      </c>
      <c r="G8" s="10">
        <v>16</v>
      </c>
      <c r="H8" s="10">
        <v>8</v>
      </c>
      <c r="I8" s="10">
        <v>1</v>
      </c>
      <c r="J8" s="10">
        <v>12</v>
      </c>
      <c r="K8" s="10">
        <v>0</v>
      </c>
      <c r="L8" s="10">
        <v>0</v>
      </c>
      <c r="M8" s="10">
        <v>84</v>
      </c>
      <c r="N8" s="17">
        <f>VLOOKUP(A8,Games!$A$2:$D$527,3,FALSE)</f>
        <v>0</v>
      </c>
      <c r="O8" s="17">
        <f>VLOOKUP(A8,Games!$A$2:$D$527,4,FALSE)</f>
        <v>8</v>
      </c>
    </row>
    <row r="9" spans="1:16" x14ac:dyDescent="0.25">
      <c r="A9" s="9" t="s">
        <v>39</v>
      </c>
      <c r="B9" s="10">
        <v>19</v>
      </c>
      <c r="C9" s="10">
        <v>24</v>
      </c>
      <c r="D9" s="10">
        <v>34</v>
      </c>
      <c r="E9" s="10">
        <v>28</v>
      </c>
      <c r="F9" s="10">
        <v>52</v>
      </c>
      <c r="G9" s="10">
        <v>37</v>
      </c>
      <c r="H9" s="10">
        <v>26</v>
      </c>
      <c r="I9" s="10">
        <v>3</v>
      </c>
      <c r="J9" s="10">
        <v>19</v>
      </c>
      <c r="K9" s="10">
        <v>0</v>
      </c>
      <c r="L9" s="10">
        <v>0</v>
      </c>
      <c r="M9" s="10">
        <v>178</v>
      </c>
      <c r="N9" s="17">
        <f>VLOOKUP(A9,Games!$A$2:$D$527,3,FALSE)</f>
        <v>0</v>
      </c>
      <c r="O9" s="17">
        <f>VLOOKUP(A9,Games!$A$2:$D$527,4,FALSE)</f>
        <v>19</v>
      </c>
    </row>
    <row r="10" spans="1:16" x14ac:dyDescent="0.25">
      <c r="A10" s="9" t="s">
        <v>117</v>
      </c>
      <c r="B10" s="10">
        <v>22</v>
      </c>
      <c r="C10" s="10">
        <v>46</v>
      </c>
      <c r="D10" s="10">
        <v>5</v>
      </c>
      <c r="E10" s="10">
        <v>17</v>
      </c>
      <c r="F10" s="10">
        <v>92</v>
      </c>
      <c r="G10" s="10">
        <v>28</v>
      </c>
      <c r="H10" s="10">
        <v>22</v>
      </c>
      <c r="I10" s="10">
        <v>6</v>
      </c>
      <c r="J10" s="10">
        <v>42</v>
      </c>
      <c r="K10" s="10">
        <v>0</v>
      </c>
      <c r="L10" s="10">
        <v>0</v>
      </c>
      <c r="M10" s="10">
        <v>124</v>
      </c>
      <c r="N10" s="17">
        <f>VLOOKUP(A10,Games!$A$2:$D$527,3,FALSE)</f>
        <v>0</v>
      </c>
      <c r="O10" s="17">
        <f>VLOOKUP(A10,Games!$A$2:$D$527,4,FALSE)</f>
        <v>22</v>
      </c>
    </row>
    <row r="11" spans="1:16" x14ac:dyDescent="0.25">
      <c r="A11" s="9" t="s">
        <v>118</v>
      </c>
      <c r="B11" s="10">
        <v>13</v>
      </c>
      <c r="C11" s="10">
        <v>6</v>
      </c>
      <c r="D11" s="10">
        <v>4</v>
      </c>
      <c r="E11" s="10">
        <v>3</v>
      </c>
      <c r="F11" s="10">
        <v>36</v>
      </c>
      <c r="G11" s="10">
        <v>12</v>
      </c>
      <c r="H11" s="10">
        <v>3</v>
      </c>
      <c r="I11" s="10">
        <v>1</v>
      </c>
      <c r="J11" s="10">
        <v>11</v>
      </c>
      <c r="K11" s="10">
        <v>0</v>
      </c>
      <c r="L11" s="10">
        <v>0</v>
      </c>
      <c r="M11" s="10">
        <v>27</v>
      </c>
      <c r="N11" s="17">
        <f>VLOOKUP(A11,Games!$A$2:$D$527,3,FALSE)</f>
        <v>0</v>
      </c>
      <c r="O11" s="17">
        <f>VLOOKUP(A11,Games!$A$2:$D$527,4,FALSE)</f>
        <v>13</v>
      </c>
    </row>
    <row r="12" spans="1:16" x14ac:dyDescent="0.25">
      <c r="A12" s="9" t="s">
        <v>166</v>
      </c>
      <c r="B12" s="8">
        <v>1</v>
      </c>
      <c r="C12" s="8">
        <v>9</v>
      </c>
      <c r="D12" s="8">
        <v>0</v>
      </c>
      <c r="E12" s="8">
        <v>4</v>
      </c>
      <c r="F12" s="8">
        <v>12</v>
      </c>
      <c r="G12" s="8">
        <v>0</v>
      </c>
      <c r="H12" s="8">
        <v>1</v>
      </c>
      <c r="I12" s="8">
        <v>5</v>
      </c>
      <c r="J12" s="8">
        <v>1</v>
      </c>
      <c r="K12" s="8">
        <v>0</v>
      </c>
      <c r="L12" s="8">
        <v>0</v>
      </c>
      <c r="M12" s="8">
        <v>22</v>
      </c>
      <c r="N12" s="17">
        <f>VLOOKUP(A12,Games!$A$2:$D$527,3,FALSE)</f>
        <v>0</v>
      </c>
      <c r="O12" s="17">
        <f>VLOOKUP(A12,Games!$A$2:$D$527,4,FALSE)</f>
        <v>1</v>
      </c>
    </row>
    <row r="13" spans="1:16" x14ac:dyDescent="0.25">
      <c r="A13" s="9" t="s">
        <v>119</v>
      </c>
      <c r="B13" s="8">
        <v>2</v>
      </c>
      <c r="C13" s="8">
        <v>2</v>
      </c>
      <c r="D13" s="8">
        <v>1</v>
      </c>
      <c r="E13" s="8">
        <v>0</v>
      </c>
      <c r="F13" s="8">
        <v>7</v>
      </c>
      <c r="G13" s="8">
        <v>6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7</v>
      </c>
      <c r="N13" s="17">
        <f>VLOOKUP(A13,Games!$A$2:$D$527,3,FALSE)</f>
        <v>0</v>
      </c>
      <c r="O13" s="17">
        <f>VLOOKUP(A13,Games!$A$2:$D$527,4,FALSE)</f>
        <v>2</v>
      </c>
    </row>
    <row r="14" spans="1:16" x14ac:dyDescent="0.25">
      <c r="A14" s="9" t="s">
        <v>178</v>
      </c>
      <c r="B14" s="8">
        <v>7</v>
      </c>
      <c r="C14" s="8">
        <v>14</v>
      </c>
      <c r="D14" s="8">
        <v>5</v>
      </c>
      <c r="E14" s="8">
        <v>6</v>
      </c>
      <c r="F14" s="8">
        <v>52</v>
      </c>
      <c r="G14" s="8">
        <v>7</v>
      </c>
      <c r="H14" s="8">
        <v>3</v>
      </c>
      <c r="I14" s="8">
        <v>0</v>
      </c>
      <c r="J14" s="8">
        <v>8</v>
      </c>
      <c r="K14" s="8">
        <v>0</v>
      </c>
      <c r="L14" s="8">
        <v>0</v>
      </c>
      <c r="M14" s="8">
        <v>49</v>
      </c>
      <c r="N14" s="17">
        <f>VLOOKUP(A14,Games!$A$2:$D$527,3,FALSE)</f>
        <v>0</v>
      </c>
      <c r="O14" s="17">
        <f>VLOOKUP(A14,Games!$A$2:$D$527,4,FALSE)</f>
        <v>7</v>
      </c>
    </row>
    <row r="15" spans="1:16" x14ac:dyDescent="0.25">
      <c r="A15" s="9" t="s">
        <v>202</v>
      </c>
      <c r="B15" s="17">
        <v>14</v>
      </c>
      <c r="C15" s="17">
        <v>38</v>
      </c>
      <c r="D15" s="17">
        <v>7</v>
      </c>
      <c r="E15" s="17">
        <v>8</v>
      </c>
      <c r="F15" s="17">
        <v>44</v>
      </c>
      <c r="G15" s="17">
        <v>12</v>
      </c>
      <c r="H15" s="17">
        <v>7</v>
      </c>
      <c r="I15" s="17">
        <v>2</v>
      </c>
      <c r="J15" s="17">
        <v>15</v>
      </c>
      <c r="K15" s="17">
        <v>0</v>
      </c>
      <c r="L15" s="17">
        <v>0</v>
      </c>
      <c r="M15" s="17">
        <v>105</v>
      </c>
      <c r="N15" s="17">
        <f>VLOOKUP(A15,Games!$A$2:$D$527,3,FALSE)</f>
        <v>1</v>
      </c>
      <c r="O15" s="17">
        <f>VLOOKUP(A15,Games!$A$2:$D$527,4,FALSE)</f>
        <v>15</v>
      </c>
    </row>
    <row r="16" spans="1:16" x14ac:dyDescent="0.25">
      <c r="A16" s="9" t="s">
        <v>188</v>
      </c>
      <c r="B16" s="17">
        <v>1</v>
      </c>
      <c r="C16" s="17">
        <v>1</v>
      </c>
      <c r="D16" s="17">
        <v>0</v>
      </c>
      <c r="E16" s="17">
        <v>0</v>
      </c>
      <c r="F16" s="17">
        <v>4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f>VLOOKUP(A16,Games!$A$2:$D$527,3,FALSE)</f>
        <v>0</v>
      </c>
      <c r="O16" s="17">
        <f>VLOOKUP(A16,Games!$A$2:$D$527,4,FALSE)</f>
        <v>1</v>
      </c>
    </row>
    <row r="17" spans="1:15" x14ac:dyDescent="0.25">
      <c r="A17" s="9" t="s">
        <v>219</v>
      </c>
      <c r="B17" s="17">
        <v>1</v>
      </c>
      <c r="C17" s="17">
        <v>3</v>
      </c>
      <c r="D17" s="17">
        <v>0</v>
      </c>
      <c r="E17" s="17">
        <v>2</v>
      </c>
      <c r="F17" s="17">
        <v>3</v>
      </c>
      <c r="G17" s="17">
        <v>1</v>
      </c>
      <c r="H17" s="17">
        <v>1</v>
      </c>
      <c r="I17" s="17">
        <v>0</v>
      </c>
      <c r="J17" s="17">
        <v>3</v>
      </c>
      <c r="K17" s="17">
        <v>0</v>
      </c>
      <c r="L17" s="17">
        <v>0</v>
      </c>
      <c r="M17" s="17">
        <v>8</v>
      </c>
      <c r="N17" s="17">
        <f>VLOOKUP(A17,Games!$A$2:$D$527,3,FALSE)</f>
        <v>0</v>
      </c>
      <c r="O17" s="17">
        <f>VLOOKUP(A17,Games!$A$2:$D$527,4,FALSE)</f>
        <v>1</v>
      </c>
    </row>
    <row r="18" spans="1:15" x14ac:dyDescent="0.25">
      <c r="A18" s="31" t="s">
        <v>56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x14ac:dyDescent="0.25">
      <c r="A19" s="55" t="s">
        <v>36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5" x14ac:dyDescent="0.25">
      <c r="A20" s="8" t="s">
        <v>43</v>
      </c>
      <c r="B20" s="8" t="s">
        <v>44</v>
      </c>
      <c r="C20" s="8" t="s">
        <v>45</v>
      </c>
      <c r="D20" s="8" t="s">
        <v>46</v>
      </c>
      <c r="E20" s="8" t="s">
        <v>47</v>
      </c>
      <c r="F20" s="8" t="s">
        <v>48</v>
      </c>
      <c r="G20" s="8" t="s">
        <v>49</v>
      </c>
      <c r="H20" s="8" t="s">
        <v>50</v>
      </c>
      <c r="I20" s="8" t="s">
        <v>51</v>
      </c>
      <c r="J20" s="8" t="s">
        <v>52</v>
      </c>
      <c r="K20" s="8" t="s">
        <v>53</v>
      </c>
      <c r="L20" s="8" t="s">
        <v>54</v>
      </c>
      <c r="M20" s="8" t="s">
        <v>55</v>
      </c>
    </row>
    <row r="21" spans="1:15" x14ac:dyDescent="0.25">
      <c r="A21" s="9" t="str">
        <f>IF(A3=""," ",A3)</f>
        <v>Aaron Britten</v>
      </c>
      <c r="B21" s="10"/>
      <c r="C21" s="11">
        <f>IF(ISNUMBER($B3),C3/$B3," ")</f>
        <v>2.4</v>
      </c>
      <c r="D21" s="11">
        <f>IF(ISNUMBER($B3),D3/$B3," ")</f>
        <v>0.85</v>
      </c>
      <c r="E21" s="11">
        <f>IF(ISNUMBER($B3),E3/$B3," ")</f>
        <v>0.8</v>
      </c>
      <c r="F21" s="11">
        <f>IF(ISNUMBER($B3),F3/$B3," ")</f>
        <v>7.05</v>
      </c>
      <c r="G21" s="11">
        <f>IF(ISNUMBER($B3),G3/$B3," ")</f>
        <v>2.65</v>
      </c>
      <c r="H21" s="11">
        <f>IF(ISNUMBER($B3),H3/$B3," ")</f>
        <v>0.85</v>
      </c>
      <c r="I21" s="11">
        <f>IF(ISNUMBER($B3),I3/$B3," ")</f>
        <v>0.3</v>
      </c>
      <c r="J21" s="11">
        <f>IF(ISNUMBER($B3),J3/$B3," ")</f>
        <v>1.55</v>
      </c>
      <c r="K21" s="11">
        <f>IF(ISNUMBER($B3),K3/$B3," ")</f>
        <v>0</v>
      </c>
      <c r="L21" s="11">
        <f>IF(ISNUMBER($B3),L3/$B3," ")</f>
        <v>0</v>
      </c>
      <c r="M21" s="11">
        <f>IF(ISNUMBER($B3),M3/$B3," ")</f>
        <v>8.15</v>
      </c>
    </row>
    <row r="22" spans="1:15" x14ac:dyDescent="0.25">
      <c r="A22" s="9" t="str">
        <f>IF(A4=""," ",A4)</f>
        <v>Abhi Kashyap</v>
      </c>
      <c r="B22" s="10"/>
      <c r="C22" s="11">
        <f>IF(ISNUMBER($B4),C4/$B4," ")</f>
        <v>0.85</v>
      </c>
      <c r="D22" s="11">
        <f>IF(ISNUMBER($B4),D4/$B4," ")</f>
        <v>1</v>
      </c>
      <c r="E22" s="11">
        <f>IF(ISNUMBER($B4),E4/$B4," ")</f>
        <v>0.45</v>
      </c>
      <c r="F22" s="11">
        <f>IF(ISNUMBER($B4),F4/$B4," ")</f>
        <v>3.75</v>
      </c>
      <c r="G22" s="11">
        <f>IF(ISNUMBER($B4),G4/$B4," ")</f>
        <v>2.15</v>
      </c>
      <c r="H22" s="11">
        <f>IF(ISNUMBER($B4),H4/$B4," ")</f>
        <v>1.25</v>
      </c>
      <c r="I22" s="11">
        <f>IF(ISNUMBER($B4),I4/$B4," ")</f>
        <v>0.3</v>
      </c>
      <c r="J22" s="11">
        <f>IF(ISNUMBER($B4),J4/$B4," ")</f>
        <v>1</v>
      </c>
      <c r="K22" s="11">
        <f>IF(ISNUMBER($B4),K4/$B4," ")</f>
        <v>0</v>
      </c>
      <c r="L22" s="11">
        <f>IF(ISNUMBER($B4),L4/$B4," ")</f>
        <v>0</v>
      </c>
      <c r="M22" s="11">
        <f>IF(ISNUMBER($B4),M4/$B4," ")</f>
        <v>5.15</v>
      </c>
    </row>
    <row r="23" spans="1:15" x14ac:dyDescent="0.25">
      <c r="A23" s="9" t="str">
        <f>IF(A5=""," ",A5)</f>
        <v>Ben Artuso</v>
      </c>
      <c r="B23" s="10"/>
      <c r="C23" s="11">
        <f>IF(ISNUMBER($B5),C5/$B5," ")</f>
        <v>3.4545454545454546</v>
      </c>
      <c r="D23" s="11">
        <f>IF(ISNUMBER($B5),D5/$B5," ")</f>
        <v>4.5454545454545456E-2</v>
      </c>
      <c r="E23" s="11">
        <f>IF(ISNUMBER($B5),E5/$B5," ")</f>
        <v>1.3636363636363635</v>
      </c>
      <c r="F23" s="11">
        <f>IF(ISNUMBER($B5),F5/$B5," ")</f>
        <v>9.545454545454545</v>
      </c>
      <c r="G23" s="11">
        <f>IF(ISNUMBER($B5),G5/$B5," ")</f>
        <v>0.90909090909090906</v>
      </c>
      <c r="H23" s="11">
        <f>IF(ISNUMBER($B5),H5/$B5," ")</f>
        <v>0.54545454545454541</v>
      </c>
      <c r="I23" s="11">
        <f>IF(ISNUMBER($B5),I5/$B5," ")</f>
        <v>1.1818181818181819</v>
      </c>
      <c r="J23" s="11">
        <f>IF(ISNUMBER($B5),J5/$B5," ")</f>
        <v>2.6363636363636362</v>
      </c>
      <c r="K23" s="11">
        <f>IF(ISNUMBER($B5),K5/$B5," ")</f>
        <v>0</v>
      </c>
      <c r="L23" s="11">
        <f>IF(ISNUMBER($B5),L5/$B5," ")</f>
        <v>0</v>
      </c>
      <c r="M23" s="11">
        <f>IF(ISNUMBER($B5),M5/$B5," ")</f>
        <v>8.4090909090909083</v>
      </c>
    </row>
    <row r="24" spans="1:15" x14ac:dyDescent="0.25">
      <c r="A24" s="9" t="str">
        <f>IF(A6=""," ",A6)</f>
        <v>Blake Richards</v>
      </c>
      <c r="B24" s="10"/>
      <c r="C24" s="11">
        <f>IF(ISNUMBER($B6),C6/$B6," ")</f>
        <v>2.4814814814814814</v>
      </c>
      <c r="D24" s="11">
        <f>IF(ISNUMBER($B6),D6/$B6," ")</f>
        <v>1.5185185185185186</v>
      </c>
      <c r="E24" s="11">
        <f>IF(ISNUMBER($B6),E6/$B6," ")</f>
        <v>0.92592592592592593</v>
      </c>
      <c r="F24" s="11">
        <f>IF(ISNUMBER($B6),F6/$B6," ")</f>
        <v>2.925925925925926</v>
      </c>
      <c r="G24" s="11">
        <f>IF(ISNUMBER($B6),G6/$B6," ")</f>
        <v>3.6296296296296298</v>
      </c>
      <c r="H24" s="11">
        <f>IF(ISNUMBER($B6),H6/$B6," ")</f>
        <v>1.2222222222222223</v>
      </c>
      <c r="I24" s="11">
        <f>IF(ISNUMBER($B6),I6/$B6," ")</f>
        <v>7.407407407407407E-2</v>
      </c>
      <c r="J24" s="11">
        <f>IF(ISNUMBER($B6),J6/$B6," ")</f>
        <v>0.88888888888888884</v>
      </c>
      <c r="K24" s="11">
        <f>IF(ISNUMBER($B6),K6/$B6," ")</f>
        <v>0</v>
      </c>
      <c r="L24" s="11">
        <f>IF(ISNUMBER($B6),L6/$B6," ")</f>
        <v>3.7037037037037035E-2</v>
      </c>
      <c r="M24" s="11">
        <f>IF(ISNUMBER($B6),M6/$B6," ")</f>
        <v>10.444444444444445</v>
      </c>
    </row>
    <row r="25" spans="1:15" x14ac:dyDescent="0.25">
      <c r="A25" s="9" t="str">
        <f>IF(A7=""," ",A7)</f>
        <v>Dino Hladenki</v>
      </c>
      <c r="B25" s="10"/>
      <c r="C25" s="11">
        <f>IF(ISNUMBER($B7),C7/$B7," ")</f>
        <v>4.5</v>
      </c>
      <c r="D25" s="11">
        <f>IF(ISNUMBER($B7),D7/$B7," ")</f>
        <v>0</v>
      </c>
      <c r="E25" s="11">
        <f>IF(ISNUMBER($B7),E7/$B7," ")</f>
        <v>1</v>
      </c>
      <c r="F25" s="11">
        <f>IF(ISNUMBER($B7),F7/$B7," ")</f>
        <v>11.388888888888889</v>
      </c>
      <c r="G25" s="11">
        <f>IF(ISNUMBER($B7),G7/$B7," ")</f>
        <v>1.3333333333333333</v>
      </c>
      <c r="H25" s="11">
        <f>IF(ISNUMBER($B7),H7/$B7," ")</f>
        <v>1.2777777777777777</v>
      </c>
      <c r="I25" s="11">
        <f>IF(ISNUMBER($B7),I7/$B7," ")</f>
        <v>0.33333333333333331</v>
      </c>
      <c r="J25" s="11">
        <f>IF(ISNUMBER($B7),J7/$B7," ")</f>
        <v>1.1666666666666667</v>
      </c>
      <c r="K25" s="11">
        <f>IF(ISNUMBER($B7),K7/$B7," ")</f>
        <v>0</v>
      </c>
      <c r="L25" s="11">
        <f>IF(ISNUMBER($B7),L7/$B7," ")</f>
        <v>0</v>
      </c>
      <c r="M25" s="11">
        <f>IF(ISNUMBER($B7),M7/$B7," ")</f>
        <v>10</v>
      </c>
    </row>
    <row r="26" spans="1:15" x14ac:dyDescent="0.25">
      <c r="A26" s="9" t="str">
        <f>IF(A8=""," ",A8)</f>
        <v>Michael Pogson</v>
      </c>
      <c r="B26" s="10"/>
      <c r="C26" s="11">
        <f>IF(ISNUMBER($B8),C8/$B8," ")</f>
        <v>1.25</v>
      </c>
      <c r="D26" s="11">
        <f>IF(ISNUMBER($B8),D8/$B8," ")</f>
        <v>2.375</v>
      </c>
      <c r="E26" s="11">
        <f>IF(ISNUMBER($B8),E8/$B8," ")</f>
        <v>0.875</v>
      </c>
      <c r="F26" s="11">
        <f>IF(ISNUMBER($B8),F8/$B8," ")</f>
        <v>3.375</v>
      </c>
      <c r="G26" s="11">
        <f>IF(ISNUMBER($B8),G8/$B8," ")</f>
        <v>2</v>
      </c>
      <c r="H26" s="11">
        <f>IF(ISNUMBER($B8),H8/$B8," ")</f>
        <v>1</v>
      </c>
      <c r="I26" s="11">
        <f>IF(ISNUMBER($B8),I8/$B8," ")</f>
        <v>0.125</v>
      </c>
      <c r="J26" s="11">
        <f>IF(ISNUMBER($B8),J8/$B8," ")</f>
        <v>1.5</v>
      </c>
      <c r="K26" s="11">
        <f>IF(ISNUMBER($B8),K8/$B8," ")</f>
        <v>0</v>
      </c>
      <c r="L26" s="11">
        <f>IF(ISNUMBER($B8),L8/$B8," ")</f>
        <v>0</v>
      </c>
      <c r="M26" s="11">
        <f>IF(ISNUMBER($B8),M8/$B8," ")</f>
        <v>10.5</v>
      </c>
    </row>
    <row r="27" spans="1:15" x14ac:dyDescent="0.25">
      <c r="A27" s="9" t="str">
        <f>IF(A9=""," ",A9)</f>
        <v>Tommy Nguyen</v>
      </c>
      <c r="B27" s="10"/>
      <c r="C27" s="11">
        <f>IF(ISNUMBER($B9),C9/$B9," ")</f>
        <v>1.263157894736842</v>
      </c>
      <c r="D27" s="11">
        <f>IF(ISNUMBER($B9),D9/$B9," ")</f>
        <v>1.7894736842105263</v>
      </c>
      <c r="E27" s="11">
        <f>IF(ISNUMBER($B9),E9/$B9," ")</f>
        <v>1.4736842105263157</v>
      </c>
      <c r="F27" s="11">
        <f>IF(ISNUMBER($B9),F9/$B9," ")</f>
        <v>2.736842105263158</v>
      </c>
      <c r="G27" s="11">
        <f>IF(ISNUMBER($B9),G9/$B9," ")</f>
        <v>1.9473684210526316</v>
      </c>
      <c r="H27" s="11">
        <f>IF(ISNUMBER($B9),H9/$B9," ")</f>
        <v>1.368421052631579</v>
      </c>
      <c r="I27" s="11">
        <f>IF(ISNUMBER($B9),I9/$B9," ")</f>
        <v>0.15789473684210525</v>
      </c>
      <c r="J27" s="11">
        <f>IF(ISNUMBER($B9),J9/$B9," ")</f>
        <v>1</v>
      </c>
      <c r="K27" s="11">
        <f>IF(ISNUMBER($B9),K9/$B9," ")</f>
        <v>0</v>
      </c>
      <c r="L27" s="11">
        <f>IF(ISNUMBER($B9),L9/$B9," ")</f>
        <v>0</v>
      </c>
      <c r="M27" s="11">
        <f>IF(ISNUMBER($B9),M9/$B9," ")</f>
        <v>9.3684210526315788</v>
      </c>
    </row>
    <row r="28" spans="1:15" x14ac:dyDescent="0.25">
      <c r="A28" s="9" t="str">
        <f>IF(A10=""," ",A10)</f>
        <v>Vlado Taseski</v>
      </c>
      <c r="B28" s="10"/>
      <c r="C28" s="11">
        <f>IF(ISNUMBER($B10),C10/$B10," ")</f>
        <v>2.0909090909090908</v>
      </c>
      <c r="D28" s="11">
        <f>IF(ISNUMBER($B10),D10/$B10," ")</f>
        <v>0.22727272727272727</v>
      </c>
      <c r="E28" s="11">
        <f>IF(ISNUMBER($B10),E10/$B10," ")</f>
        <v>0.77272727272727271</v>
      </c>
      <c r="F28" s="11">
        <f>IF(ISNUMBER($B10),F10/$B10," ")</f>
        <v>4.1818181818181817</v>
      </c>
      <c r="G28" s="11">
        <f>IF(ISNUMBER($B10),G10/$B10," ")</f>
        <v>1.2727272727272727</v>
      </c>
      <c r="H28" s="11">
        <f>IF(ISNUMBER($B10),H10/$B10," ")</f>
        <v>1</v>
      </c>
      <c r="I28" s="11">
        <f>IF(ISNUMBER($B10),I10/$B10," ")</f>
        <v>0.27272727272727271</v>
      </c>
      <c r="J28" s="11">
        <f>IF(ISNUMBER($B10),J10/$B10," ")</f>
        <v>1.9090909090909092</v>
      </c>
      <c r="K28" s="11">
        <f>IF(ISNUMBER($B10),K10/$B10," ")</f>
        <v>0</v>
      </c>
      <c r="L28" s="11">
        <f>IF(ISNUMBER($B10),L10/$B10," ")</f>
        <v>0</v>
      </c>
      <c r="M28" s="11">
        <f>IF(ISNUMBER($B10),M10/$B10," ")</f>
        <v>5.6363636363636367</v>
      </c>
    </row>
    <row r="29" spans="1:15" x14ac:dyDescent="0.25">
      <c r="A29" s="9" t="str">
        <f>IF(A11=""," ",A11)</f>
        <v>Geoff Brown</v>
      </c>
      <c r="B29" s="10"/>
      <c r="C29" s="11">
        <f>IF(ISNUMBER($B11),C11/$B11," ")</f>
        <v>0.46153846153846156</v>
      </c>
      <c r="D29" s="11">
        <f>IF(ISNUMBER($B11),D11/$B11," ")</f>
        <v>0.30769230769230771</v>
      </c>
      <c r="E29" s="11">
        <f>IF(ISNUMBER($B11),E11/$B11," ")</f>
        <v>0.23076923076923078</v>
      </c>
      <c r="F29" s="11">
        <f>IF(ISNUMBER($B11),F11/$B11," ")</f>
        <v>2.7692307692307692</v>
      </c>
      <c r="G29" s="11">
        <f>IF(ISNUMBER($B11),G11/$B11," ")</f>
        <v>0.92307692307692313</v>
      </c>
      <c r="H29" s="11">
        <f>IF(ISNUMBER($B11),H11/$B11," ")</f>
        <v>0.23076923076923078</v>
      </c>
      <c r="I29" s="11">
        <f>IF(ISNUMBER($B11),I11/$B11," ")</f>
        <v>7.6923076923076927E-2</v>
      </c>
      <c r="J29" s="11">
        <f>IF(ISNUMBER($B11),J11/$B11," ")</f>
        <v>0.84615384615384615</v>
      </c>
      <c r="K29" s="11">
        <f>IF(ISNUMBER($B11),K11/$B11," ")</f>
        <v>0</v>
      </c>
      <c r="L29" s="11">
        <f>IF(ISNUMBER($B11),L11/$B11," ")</f>
        <v>0</v>
      </c>
      <c r="M29" s="11">
        <f>IF(ISNUMBER($B11),M11/$B11," ")</f>
        <v>2.0769230769230771</v>
      </c>
    </row>
    <row r="30" spans="1:15" x14ac:dyDescent="0.25">
      <c r="A30" s="9" t="str">
        <f>IF(A12=""," ",A12)</f>
        <v>Kai Adams</v>
      </c>
      <c r="B30" s="8"/>
      <c r="C30" s="11">
        <f>IF(ISNUMBER($B12),C12/$B12," ")</f>
        <v>9</v>
      </c>
      <c r="D30" s="11">
        <f>IF(ISNUMBER($B12),D12/$B12," ")</f>
        <v>0</v>
      </c>
      <c r="E30" s="11">
        <f>IF(ISNUMBER($B12),E12/$B12," ")</f>
        <v>4</v>
      </c>
      <c r="F30" s="11">
        <f>IF(ISNUMBER($B12),F12/$B12," ")</f>
        <v>12</v>
      </c>
      <c r="G30" s="11">
        <f>IF(ISNUMBER($B12),G12/$B12," ")</f>
        <v>0</v>
      </c>
      <c r="H30" s="11">
        <f>IF(ISNUMBER($B12),H12/$B12," ")</f>
        <v>1</v>
      </c>
      <c r="I30" s="11">
        <f>IF(ISNUMBER($B12),I12/$B12," ")</f>
        <v>5</v>
      </c>
      <c r="J30" s="11">
        <f>IF(ISNUMBER($B12),J12/$B12," ")</f>
        <v>1</v>
      </c>
      <c r="K30" s="11">
        <f>IF(ISNUMBER($B12),K12/$B12," ")</f>
        <v>0</v>
      </c>
      <c r="L30" s="11">
        <f>IF(ISNUMBER($B12),L12/$B12," ")</f>
        <v>0</v>
      </c>
      <c r="M30" s="11">
        <f>IF(ISNUMBER($B12),M12/$B12," ")</f>
        <v>22</v>
      </c>
    </row>
    <row r="31" spans="1:15" x14ac:dyDescent="0.25">
      <c r="A31" s="9" t="str">
        <f>IF(A13=""," ",A13)</f>
        <v>Nick Blakemore</v>
      </c>
      <c r="B31" s="8"/>
      <c r="C31" s="11">
        <f>IF(ISNUMBER($B13),C13/$B13," ")</f>
        <v>1</v>
      </c>
      <c r="D31" s="11">
        <f>IF(ISNUMBER($B13),D13/$B13," ")</f>
        <v>0.5</v>
      </c>
      <c r="E31" s="11">
        <f>IF(ISNUMBER($B13),E13/$B13," ")</f>
        <v>0</v>
      </c>
      <c r="F31" s="11">
        <f>IF(ISNUMBER($B13),F13/$B13," ")</f>
        <v>3.5</v>
      </c>
      <c r="G31" s="11">
        <f>IF(ISNUMBER($B13),G13/$B13," ")</f>
        <v>3</v>
      </c>
      <c r="H31" s="11">
        <f>IF(ISNUMBER($B13),H13/$B13," ")</f>
        <v>0</v>
      </c>
      <c r="I31" s="11">
        <f>IF(ISNUMBER($B13),I13/$B13," ")</f>
        <v>0.5</v>
      </c>
      <c r="J31" s="11">
        <f>IF(ISNUMBER($B13),J13/$B13," ")</f>
        <v>0</v>
      </c>
      <c r="K31" s="11">
        <f>IF(ISNUMBER($B13),K13/$B13," ")</f>
        <v>0</v>
      </c>
      <c r="L31" s="11">
        <f>IF(ISNUMBER($B13),L13/$B13," ")</f>
        <v>0</v>
      </c>
      <c r="M31" s="11">
        <f>IF(ISNUMBER($B13),M13/$B13," ")</f>
        <v>3.5</v>
      </c>
    </row>
    <row r="32" spans="1:15" x14ac:dyDescent="0.25">
      <c r="A32" s="9" t="str">
        <f>IF(A14=""," ",A14)</f>
        <v>Joel Youngberry</v>
      </c>
      <c r="B32" s="8"/>
      <c r="C32" s="11">
        <f>IF(ISNUMBER($B14),C14/$B14," ")</f>
        <v>2</v>
      </c>
      <c r="D32" s="11">
        <f>IF(ISNUMBER($B14),D14/$B14," ")</f>
        <v>0.7142857142857143</v>
      </c>
      <c r="E32" s="11">
        <f>IF(ISNUMBER($B14),E14/$B14," ")</f>
        <v>0.8571428571428571</v>
      </c>
      <c r="F32" s="11">
        <f>IF(ISNUMBER($B14),F14/$B14," ")</f>
        <v>7.4285714285714288</v>
      </c>
      <c r="G32" s="11">
        <f>IF(ISNUMBER($B14),G14/$B14," ")</f>
        <v>1</v>
      </c>
      <c r="H32" s="11">
        <f>IF(ISNUMBER($B14),H14/$B14," ")</f>
        <v>0.42857142857142855</v>
      </c>
      <c r="I32" s="11">
        <f>IF(ISNUMBER($B14),I14/$B14," ")</f>
        <v>0</v>
      </c>
      <c r="J32" s="11">
        <f>IF(ISNUMBER($B14),J14/$B14," ")</f>
        <v>1.1428571428571428</v>
      </c>
      <c r="K32" s="11">
        <f>IF(ISNUMBER($B14),K14/$B14," ")</f>
        <v>0</v>
      </c>
      <c r="L32" s="11">
        <f>IF(ISNUMBER($B14),L14/$B14," ")</f>
        <v>0</v>
      </c>
      <c r="M32" s="11">
        <f>IF(ISNUMBER($B14),M14/$B14," ")</f>
        <v>7</v>
      </c>
    </row>
    <row r="33" spans="1:13" x14ac:dyDescent="0.25">
      <c r="A33" s="9" t="str">
        <f>IF(A15=""," ",A15)</f>
        <v>Aleksandar Pavlovic</v>
      </c>
      <c r="B33" s="8"/>
      <c r="C33" s="11">
        <f>IF(ISNUMBER($B15),C15/$B15," ")</f>
        <v>2.7142857142857144</v>
      </c>
      <c r="D33" s="11">
        <f>IF(ISNUMBER($B15),D15/$B15," ")</f>
        <v>0.5</v>
      </c>
      <c r="E33" s="11">
        <f>IF(ISNUMBER($B15),E15/$B15," ")</f>
        <v>0.5714285714285714</v>
      </c>
      <c r="F33" s="11">
        <f>IF(ISNUMBER($B15),F15/$B15," ")</f>
        <v>3.1428571428571428</v>
      </c>
      <c r="G33" s="11">
        <f>IF(ISNUMBER($B15),G15/$B15," ")</f>
        <v>0.8571428571428571</v>
      </c>
      <c r="H33" s="11">
        <f>IF(ISNUMBER($B15),H15/$B15," ")</f>
        <v>0.5</v>
      </c>
      <c r="I33" s="11">
        <f>IF(ISNUMBER($B15),I15/$B15," ")</f>
        <v>0.14285714285714285</v>
      </c>
      <c r="J33" s="11">
        <f>IF(ISNUMBER($B15),J15/$B15," ")</f>
        <v>1.0714285714285714</v>
      </c>
      <c r="K33" s="11">
        <f>IF(ISNUMBER($B15),K15/$B15," ")</f>
        <v>0</v>
      </c>
      <c r="L33" s="11">
        <f>IF(ISNUMBER($B15),L15/$B15," ")</f>
        <v>0</v>
      </c>
      <c r="M33" s="11">
        <f>IF(ISNUMBER($B15),M15/$B15," ")</f>
        <v>7.5</v>
      </c>
    </row>
    <row r="34" spans="1:13" x14ac:dyDescent="0.25">
      <c r="A34" s="9" t="str">
        <f>IF(A16=""," ",A16)</f>
        <v>Jack Mcalister</v>
      </c>
      <c r="B34" s="17"/>
      <c r="C34" s="11">
        <f>IF(ISNUMBER($B16),C16/$B16," ")</f>
        <v>1</v>
      </c>
      <c r="D34" s="11">
        <f>IF(ISNUMBER($B16),D16/$B16," ")</f>
        <v>0</v>
      </c>
      <c r="E34" s="11">
        <f>IF(ISNUMBER($B16),E16/$B16," ")</f>
        <v>0</v>
      </c>
      <c r="F34" s="11">
        <f>IF(ISNUMBER($B16),F16/$B16," ")</f>
        <v>4</v>
      </c>
      <c r="G34" s="11">
        <f>IF(ISNUMBER($B16),G16/$B16," ")</f>
        <v>2</v>
      </c>
      <c r="H34" s="11">
        <f>IF(ISNUMBER($B16),H16/$B16," ")</f>
        <v>0</v>
      </c>
      <c r="I34" s="11">
        <f>IF(ISNUMBER($B16),I16/$B16," ")</f>
        <v>0</v>
      </c>
      <c r="J34" s="11">
        <f>IF(ISNUMBER($B16),J16/$B16," ")</f>
        <v>0</v>
      </c>
      <c r="K34" s="11">
        <f>IF(ISNUMBER($B16),K16/$B16," ")</f>
        <v>0</v>
      </c>
      <c r="L34" s="11">
        <f>IF(ISNUMBER($B16),L16/$B16," ")</f>
        <v>0</v>
      </c>
      <c r="M34" s="11">
        <f>IF(ISNUMBER($B16),M16/$B16," ")</f>
        <v>2</v>
      </c>
    </row>
    <row r="35" spans="1:13" x14ac:dyDescent="0.25">
      <c r="A35" s="9" t="str">
        <f t="shared" ref="A35" si="0">IF(A17=""," ",A17)</f>
        <v>Bernard Abejaron</v>
      </c>
      <c r="B35" s="17"/>
      <c r="C35" s="11">
        <f t="shared" ref="C35:M35" si="1">IF(ISNUMBER($B17),C17/$B17," ")</f>
        <v>3</v>
      </c>
      <c r="D35" s="11">
        <f t="shared" si="1"/>
        <v>0</v>
      </c>
      <c r="E35" s="11">
        <f t="shared" si="1"/>
        <v>2</v>
      </c>
      <c r="F35" s="11">
        <f t="shared" si="1"/>
        <v>3</v>
      </c>
      <c r="G35" s="11">
        <f t="shared" si="1"/>
        <v>1</v>
      </c>
      <c r="H35" s="11">
        <f t="shared" si="1"/>
        <v>1</v>
      </c>
      <c r="I35" s="11">
        <f t="shared" si="1"/>
        <v>0</v>
      </c>
      <c r="J35" s="11">
        <f t="shared" si="1"/>
        <v>3</v>
      </c>
      <c r="K35" s="11">
        <f t="shared" si="1"/>
        <v>0</v>
      </c>
      <c r="L35" s="11">
        <f t="shared" si="1"/>
        <v>0</v>
      </c>
      <c r="M35" s="11">
        <f t="shared" si="1"/>
        <v>8</v>
      </c>
    </row>
  </sheetData>
  <mergeCells count="3">
    <mergeCell ref="A18:M18"/>
    <mergeCell ref="A19:M19"/>
    <mergeCell ref="A1:O1"/>
  </mergeCells>
  <conditionalFormatting sqref="A14">
    <cfRule type="expression" dxfId="10" priority="2">
      <formula>O14&gt;12</formula>
    </cfRule>
  </conditionalFormatting>
  <conditionalFormatting sqref="A3:A13">
    <cfRule type="expression" dxfId="9" priority="1">
      <formula>O3&gt;11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8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3" t="s">
        <v>40</v>
      </c>
    </row>
    <row r="2" spans="1:16" x14ac:dyDescent="0.25">
      <c r="A2" s="8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17" t="s">
        <v>84</v>
      </c>
      <c r="O2" s="17" t="s">
        <v>85</v>
      </c>
    </row>
    <row r="3" spans="1:16" x14ac:dyDescent="0.25">
      <c r="A3" s="9" t="s">
        <v>42</v>
      </c>
      <c r="B3" s="10">
        <v>17</v>
      </c>
      <c r="C3" s="10">
        <v>28</v>
      </c>
      <c r="D3" s="10">
        <v>2</v>
      </c>
      <c r="E3" s="10">
        <v>5</v>
      </c>
      <c r="F3" s="10">
        <v>89</v>
      </c>
      <c r="G3" s="10">
        <v>56</v>
      </c>
      <c r="H3" s="10">
        <v>57</v>
      </c>
      <c r="I3" s="10">
        <v>10</v>
      </c>
      <c r="J3" s="10">
        <v>36</v>
      </c>
      <c r="K3" s="10">
        <v>0</v>
      </c>
      <c r="L3" s="10">
        <v>0</v>
      </c>
      <c r="M3" s="10">
        <v>67</v>
      </c>
      <c r="N3" s="17">
        <f>VLOOKUP(A3,Games!$A$2:$D$527,3,FALSE)</f>
        <v>0</v>
      </c>
      <c r="O3" s="17">
        <f>VLOOKUP(A3,Games!$A$2:$D$527,4,FALSE)</f>
        <v>17</v>
      </c>
    </row>
    <row r="4" spans="1:16" x14ac:dyDescent="0.25">
      <c r="A4" s="9" t="s">
        <v>185</v>
      </c>
      <c r="B4" s="10">
        <v>3</v>
      </c>
      <c r="C4" s="10">
        <v>2</v>
      </c>
      <c r="D4" s="10">
        <v>0</v>
      </c>
      <c r="E4" s="10">
        <v>0</v>
      </c>
      <c r="F4" s="10">
        <v>14</v>
      </c>
      <c r="G4" s="10">
        <v>1</v>
      </c>
      <c r="H4" s="10">
        <v>3</v>
      </c>
      <c r="I4" s="10">
        <v>0</v>
      </c>
      <c r="J4" s="10">
        <v>0</v>
      </c>
      <c r="K4" s="10">
        <v>0</v>
      </c>
      <c r="L4" s="10">
        <v>0</v>
      </c>
      <c r="M4" s="10">
        <v>4</v>
      </c>
      <c r="N4" s="17">
        <f>VLOOKUP(A4,Games!$A$2:$D$527,3,FALSE)</f>
        <v>0</v>
      </c>
      <c r="O4" s="17">
        <f>VLOOKUP(A4,Games!$A$2:$D$527,4,FALSE)</f>
        <v>3</v>
      </c>
    </row>
    <row r="5" spans="1:16" x14ac:dyDescent="0.25">
      <c r="A5" s="9" t="s">
        <v>121</v>
      </c>
      <c r="B5" s="10">
        <v>12</v>
      </c>
      <c r="C5" s="10">
        <v>10</v>
      </c>
      <c r="D5" s="10">
        <v>0</v>
      </c>
      <c r="E5" s="10">
        <v>12</v>
      </c>
      <c r="F5" s="10">
        <v>63</v>
      </c>
      <c r="G5" s="10">
        <v>18</v>
      </c>
      <c r="H5" s="10">
        <v>0</v>
      </c>
      <c r="I5" s="10">
        <v>2</v>
      </c>
      <c r="J5" s="10">
        <v>27</v>
      </c>
      <c r="K5" s="10">
        <v>0</v>
      </c>
      <c r="L5" s="10">
        <v>0</v>
      </c>
      <c r="M5" s="10">
        <v>32</v>
      </c>
      <c r="N5" s="17">
        <f>VLOOKUP(A5,Games!$A$2:$D$527,3,FALSE)</f>
        <v>0</v>
      </c>
      <c r="O5" s="17">
        <f>VLOOKUP(A5,Games!$A$2:$D$527,4,FALSE)</f>
        <v>12</v>
      </c>
    </row>
    <row r="6" spans="1:16" x14ac:dyDescent="0.25">
      <c r="A6" s="9" t="s">
        <v>170</v>
      </c>
      <c r="B6" s="10">
        <v>2</v>
      </c>
      <c r="C6" s="10">
        <v>1</v>
      </c>
      <c r="D6" s="10">
        <v>0</v>
      </c>
      <c r="E6" s="10">
        <v>0</v>
      </c>
      <c r="F6" s="10">
        <v>11</v>
      </c>
      <c r="G6" s="10">
        <v>3</v>
      </c>
      <c r="H6" s="10">
        <v>2</v>
      </c>
      <c r="I6" s="10">
        <v>2</v>
      </c>
      <c r="J6" s="10">
        <v>10</v>
      </c>
      <c r="K6" s="10">
        <v>0</v>
      </c>
      <c r="L6" s="10">
        <v>0</v>
      </c>
      <c r="M6" s="10">
        <v>2</v>
      </c>
      <c r="N6" s="17">
        <f>VLOOKUP(A6,Games!$A$2:$D$527,3,FALSE)</f>
        <v>0</v>
      </c>
      <c r="O6" s="17">
        <f>VLOOKUP(A6,Games!$A$2:$D$527,4,FALSE)</f>
        <v>2</v>
      </c>
    </row>
    <row r="7" spans="1:16" x14ac:dyDescent="0.25">
      <c r="A7" s="9" t="s">
        <v>156</v>
      </c>
      <c r="B7" s="10">
        <v>1</v>
      </c>
      <c r="C7" s="10">
        <v>2</v>
      </c>
      <c r="D7" s="10">
        <v>0</v>
      </c>
      <c r="E7" s="10">
        <v>0</v>
      </c>
      <c r="F7" s="10">
        <v>8</v>
      </c>
      <c r="G7" s="10">
        <v>0</v>
      </c>
      <c r="H7" s="10">
        <v>0</v>
      </c>
      <c r="I7" s="10">
        <v>3</v>
      </c>
      <c r="J7" s="10">
        <v>0</v>
      </c>
      <c r="K7" s="10">
        <v>0</v>
      </c>
      <c r="L7" s="10">
        <v>0</v>
      </c>
      <c r="M7" s="10">
        <v>4</v>
      </c>
      <c r="N7" s="17">
        <f>VLOOKUP(A7,Games!$A$2:$D$527,3,FALSE)</f>
        <v>0</v>
      </c>
      <c r="O7" s="17">
        <f>VLOOKUP(A7,Games!$A$2:$D$527,4,FALSE)</f>
        <v>1</v>
      </c>
    </row>
    <row r="8" spans="1:16" x14ac:dyDescent="0.25">
      <c r="A8" s="9" t="s">
        <v>120</v>
      </c>
      <c r="B8" s="10">
        <v>26</v>
      </c>
      <c r="C8" s="10">
        <v>26</v>
      </c>
      <c r="D8" s="10">
        <v>5</v>
      </c>
      <c r="E8" s="10">
        <v>4</v>
      </c>
      <c r="F8" s="10">
        <v>117</v>
      </c>
      <c r="G8" s="10">
        <v>26</v>
      </c>
      <c r="H8" s="10">
        <v>22</v>
      </c>
      <c r="I8" s="10">
        <v>7</v>
      </c>
      <c r="J8" s="10">
        <v>51</v>
      </c>
      <c r="K8" s="10">
        <v>0</v>
      </c>
      <c r="L8" s="10">
        <v>0</v>
      </c>
      <c r="M8" s="10">
        <v>71</v>
      </c>
      <c r="N8" s="17">
        <f>VLOOKUP(A8,Games!$A$2:$D$527,3,FALSE)</f>
        <v>0</v>
      </c>
      <c r="O8" s="17">
        <f>VLOOKUP(A8,Games!$A$2:$D$527,4,FALSE)</f>
        <v>26</v>
      </c>
    </row>
    <row r="9" spans="1:16" x14ac:dyDescent="0.25">
      <c r="A9" s="9" t="s">
        <v>179</v>
      </c>
      <c r="B9" s="10">
        <v>14</v>
      </c>
      <c r="C9" s="10">
        <v>88</v>
      </c>
      <c r="D9" s="10">
        <v>7</v>
      </c>
      <c r="E9" s="10">
        <v>19</v>
      </c>
      <c r="F9" s="10">
        <v>86</v>
      </c>
      <c r="G9" s="10">
        <v>14</v>
      </c>
      <c r="H9" s="10">
        <v>4</v>
      </c>
      <c r="I9" s="10">
        <v>10</v>
      </c>
      <c r="J9" s="10">
        <v>15</v>
      </c>
      <c r="K9" s="10">
        <v>1</v>
      </c>
      <c r="L9" s="10">
        <v>0</v>
      </c>
      <c r="M9" s="10">
        <v>216</v>
      </c>
      <c r="N9" s="17">
        <f>VLOOKUP(A9,Games!$A$2:$D$527,3,FALSE)</f>
        <v>0</v>
      </c>
      <c r="O9" s="17">
        <f>VLOOKUP(A9,Games!$A$2:$D$527,4,FALSE)</f>
        <v>14</v>
      </c>
    </row>
    <row r="10" spans="1:16" x14ac:dyDescent="0.25">
      <c r="A10" s="9" t="s">
        <v>91</v>
      </c>
      <c r="B10" s="10">
        <v>29</v>
      </c>
      <c r="C10" s="10">
        <v>90</v>
      </c>
      <c r="D10" s="10">
        <v>52</v>
      </c>
      <c r="E10" s="10">
        <v>17</v>
      </c>
      <c r="F10" s="10">
        <v>135</v>
      </c>
      <c r="G10" s="10">
        <v>66</v>
      </c>
      <c r="H10" s="10">
        <v>67</v>
      </c>
      <c r="I10" s="10">
        <v>8</v>
      </c>
      <c r="J10" s="10">
        <v>19</v>
      </c>
      <c r="K10" s="10">
        <v>0</v>
      </c>
      <c r="L10" s="10">
        <v>0</v>
      </c>
      <c r="M10" s="10">
        <v>353</v>
      </c>
      <c r="N10" s="17">
        <f>VLOOKUP(A10,Games!$A$2:$D$527,3,FALSE)</f>
        <v>0</v>
      </c>
      <c r="O10" s="17">
        <f>VLOOKUP(A10,Games!$A$2:$D$527,4,FALSE)</f>
        <v>29</v>
      </c>
    </row>
    <row r="11" spans="1:16" x14ac:dyDescent="0.25">
      <c r="A11" s="9" t="s">
        <v>92</v>
      </c>
      <c r="B11" s="10">
        <v>19</v>
      </c>
      <c r="C11" s="10">
        <v>14</v>
      </c>
      <c r="D11" s="10">
        <v>0</v>
      </c>
      <c r="E11" s="10">
        <v>13</v>
      </c>
      <c r="F11" s="10">
        <v>89</v>
      </c>
      <c r="G11" s="10">
        <v>10</v>
      </c>
      <c r="H11" s="10">
        <v>10</v>
      </c>
      <c r="I11" s="10">
        <v>5</v>
      </c>
      <c r="J11" s="10">
        <v>38</v>
      </c>
      <c r="K11" s="10">
        <v>0</v>
      </c>
      <c r="L11" s="10">
        <v>1</v>
      </c>
      <c r="M11" s="10">
        <v>41</v>
      </c>
      <c r="N11" s="17">
        <f>VLOOKUP(A11,Games!$A$2:$D$527,3,FALSE)</f>
        <v>0</v>
      </c>
      <c r="O11" s="17">
        <f>VLOOKUP(A11,Games!$A$2:$D$527,4,FALSE)</f>
        <v>19</v>
      </c>
    </row>
    <row r="12" spans="1:16" x14ac:dyDescent="0.25">
      <c r="A12" s="9" t="s">
        <v>180</v>
      </c>
      <c r="B12" s="8">
        <v>7</v>
      </c>
      <c r="C12" s="8">
        <v>10</v>
      </c>
      <c r="D12" s="8">
        <v>5</v>
      </c>
      <c r="E12" s="8">
        <v>8</v>
      </c>
      <c r="F12" s="8">
        <v>19</v>
      </c>
      <c r="G12" s="8">
        <v>26</v>
      </c>
      <c r="H12" s="8">
        <v>21</v>
      </c>
      <c r="I12" s="8">
        <v>4</v>
      </c>
      <c r="J12" s="8">
        <v>10</v>
      </c>
      <c r="K12" s="8">
        <v>0</v>
      </c>
      <c r="L12" s="8">
        <v>0</v>
      </c>
      <c r="M12" s="8">
        <v>43</v>
      </c>
      <c r="N12" s="17">
        <f>VLOOKUP(A12,Games!$A$2:$D$527,3,FALSE)</f>
        <v>0</v>
      </c>
      <c r="O12" s="17">
        <f>VLOOKUP(A12,Games!$A$2:$D$527,4,FALSE)</f>
        <v>7</v>
      </c>
    </row>
    <row r="13" spans="1:16" x14ac:dyDescent="0.25">
      <c r="A13" s="9" t="s">
        <v>167</v>
      </c>
      <c r="B13" s="8">
        <v>1</v>
      </c>
      <c r="C13" s="8">
        <v>1</v>
      </c>
      <c r="D13" s="8">
        <v>0</v>
      </c>
      <c r="E13" s="8">
        <v>0</v>
      </c>
      <c r="F13" s="8">
        <v>2</v>
      </c>
      <c r="G13" s="8">
        <v>1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2</v>
      </c>
      <c r="N13" s="17">
        <f>VLOOKUP(A13,Games!$A$2:$D$527,3,FALSE)</f>
        <v>0</v>
      </c>
      <c r="O13" s="17">
        <f>VLOOKUP(A13,Games!$A$2:$D$527,4,FALSE)</f>
        <v>1</v>
      </c>
    </row>
    <row r="14" spans="1:16" x14ac:dyDescent="0.25">
      <c r="A14" s="9" t="s">
        <v>122</v>
      </c>
      <c r="B14" s="8">
        <v>6</v>
      </c>
      <c r="C14" s="8">
        <v>11</v>
      </c>
      <c r="D14" s="8">
        <v>1</v>
      </c>
      <c r="E14" s="8">
        <v>2</v>
      </c>
      <c r="F14" s="8">
        <v>38</v>
      </c>
      <c r="G14" s="8">
        <v>9</v>
      </c>
      <c r="H14" s="8">
        <v>3</v>
      </c>
      <c r="I14" s="8">
        <v>2</v>
      </c>
      <c r="J14" s="8">
        <v>16</v>
      </c>
      <c r="K14" s="8">
        <v>0</v>
      </c>
      <c r="L14" s="8">
        <v>0</v>
      </c>
      <c r="M14" s="8">
        <v>27</v>
      </c>
      <c r="N14" s="17">
        <f>VLOOKUP(A14,Games!$A$2:$D$527,3,FALSE)</f>
        <v>0</v>
      </c>
      <c r="O14" s="17">
        <f>VLOOKUP(A14,Games!$A$2:$D$527,4,FALSE)</f>
        <v>6</v>
      </c>
    </row>
    <row r="15" spans="1:16" x14ac:dyDescent="0.25">
      <c r="A15" s="9" t="s">
        <v>123</v>
      </c>
      <c r="B15" s="8">
        <v>22</v>
      </c>
      <c r="C15" s="8">
        <v>84</v>
      </c>
      <c r="D15" s="8">
        <v>2</v>
      </c>
      <c r="E15" s="8">
        <v>28</v>
      </c>
      <c r="F15" s="8">
        <v>176</v>
      </c>
      <c r="G15" s="8">
        <v>38</v>
      </c>
      <c r="H15" s="8">
        <v>23</v>
      </c>
      <c r="I15" s="8">
        <v>14</v>
      </c>
      <c r="J15" s="8">
        <v>25</v>
      </c>
      <c r="K15" s="8">
        <v>0</v>
      </c>
      <c r="L15" s="8">
        <v>0</v>
      </c>
      <c r="M15" s="8">
        <v>202</v>
      </c>
      <c r="N15" s="17">
        <f>VLOOKUP(A15,Games!$A$2:$D$527,3,FALSE)</f>
        <v>1</v>
      </c>
      <c r="O15" s="17">
        <f>VLOOKUP(A15,Games!$A$2:$D$527,4,FALSE)</f>
        <v>23</v>
      </c>
    </row>
    <row r="16" spans="1:16" s="16" customFormat="1" x14ac:dyDescent="0.25">
      <c r="A16" s="9" t="s">
        <v>124</v>
      </c>
      <c r="B16" s="17">
        <v>21</v>
      </c>
      <c r="C16" s="17">
        <v>49</v>
      </c>
      <c r="D16" s="17">
        <v>10</v>
      </c>
      <c r="E16" s="17">
        <v>12</v>
      </c>
      <c r="F16" s="17">
        <v>54</v>
      </c>
      <c r="G16" s="17">
        <v>45</v>
      </c>
      <c r="H16" s="17">
        <v>24</v>
      </c>
      <c r="I16" s="17">
        <v>0</v>
      </c>
      <c r="J16" s="17">
        <v>28</v>
      </c>
      <c r="K16" s="17">
        <v>0</v>
      </c>
      <c r="L16" s="17">
        <v>0</v>
      </c>
      <c r="M16" s="17">
        <v>140</v>
      </c>
      <c r="N16" s="17">
        <f>VLOOKUP(A16,Games!$A$2:$D$527,3,FALSE)</f>
        <v>0</v>
      </c>
      <c r="O16" s="17">
        <f>VLOOKUP(A16,Games!$A$2:$D$527,4,FALSE)</f>
        <v>21</v>
      </c>
    </row>
    <row r="17" spans="1:15" s="16" customFormat="1" x14ac:dyDescent="0.25">
      <c r="A17" s="9" t="s">
        <v>125</v>
      </c>
      <c r="B17" s="17">
        <v>6</v>
      </c>
      <c r="C17" s="17">
        <v>11</v>
      </c>
      <c r="D17" s="17">
        <v>2</v>
      </c>
      <c r="E17" s="17">
        <v>1</v>
      </c>
      <c r="F17" s="17">
        <v>15</v>
      </c>
      <c r="G17" s="17">
        <v>5</v>
      </c>
      <c r="H17" s="17">
        <v>5</v>
      </c>
      <c r="I17" s="17">
        <v>1</v>
      </c>
      <c r="J17" s="17">
        <v>6</v>
      </c>
      <c r="K17" s="17">
        <v>0</v>
      </c>
      <c r="L17" s="17">
        <v>0</v>
      </c>
      <c r="M17" s="17">
        <v>29</v>
      </c>
      <c r="N17" s="17">
        <f>VLOOKUP(A17,Games!$A$2:$D$527,3,FALSE)</f>
        <v>0</v>
      </c>
      <c r="O17" s="17">
        <f>VLOOKUP(A17,Games!$A$2:$D$527,4,FALSE)</f>
        <v>6</v>
      </c>
    </row>
    <row r="18" spans="1:15" s="16" customFormat="1" x14ac:dyDescent="0.25">
      <c r="A18" s="9" t="s">
        <v>157</v>
      </c>
      <c r="B18" s="17">
        <v>5</v>
      </c>
      <c r="C18" s="17">
        <v>6</v>
      </c>
      <c r="D18" s="17">
        <v>0</v>
      </c>
      <c r="E18" s="17">
        <v>2</v>
      </c>
      <c r="F18" s="17">
        <v>25</v>
      </c>
      <c r="G18" s="17">
        <v>6</v>
      </c>
      <c r="H18" s="17">
        <v>6</v>
      </c>
      <c r="I18" s="17">
        <v>0</v>
      </c>
      <c r="J18" s="17">
        <v>5</v>
      </c>
      <c r="K18" s="17">
        <v>0</v>
      </c>
      <c r="L18" s="17">
        <v>0</v>
      </c>
      <c r="M18" s="17">
        <v>14</v>
      </c>
      <c r="N18" s="17">
        <f>VLOOKUP(A18,Games!$A$2:$D$527,3,FALSE)</f>
        <v>0</v>
      </c>
      <c r="O18" s="17">
        <f>VLOOKUP(A18,Games!$A$2:$D$527,4,FALSE)</f>
        <v>5</v>
      </c>
    </row>
    <row r="19" spans="1:15" s="16" customForma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6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5">
      <c r="A21" s="31" t="s">
        <v>56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x14ac:dyDescent="0.25">
      <c r="A22" s="58" t="s">
        <v>40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5" x14ac:dyDescent="0.25">
      <c r="A23" s="8" t="s">
        <v>43</v>
      </c>
      <c r="B23" s="8" t="s">
        <v>44</v>
      </c>
      <c r="C23" s="8" t="s">
        <v>45</v>
      </c>
      <c r="D23" s="8" t="s">
        <v>46</v>
      </c>
      <c r="E23" s="8" t="s">
        <v>47</v>
      </c>
      <c r="F23" s="8" t="s">
        <v>48</v>
      </c>
      <c r="G23" s="8" t="s">
        <v>49</v>
      </c>
      <c r="H23" s="8" t="s">
        <v>50</v>
      </c>
      <c r="I23" s="8" t="s">
        <v>51</v>
      </c>
      <c r="J23" s="8" t="s">
        <v>52</v>
      </c>
      <c r="K23" s="8" t="s">
        <v>53</v>
      </c>
      <c r="L23" s="8" t="s">
        <v>54</v>
      </c>
      <c r="M23" s="8" t="s">
        <v>55</v>
      </c>
    </row>
    <row r="24" spans="1:15" x14ac:dyDescent="0.25">
      <c r="A24" s="9" t="str">
        <f t="shared" ref="A24:A38" si="0">IF(A3=""," ",A3)</f>
        <v>Dane Lyons</v>
      </c>
      <c r="B24" s="10"/>
      <c r="C24" s="11">
        <f t="shared" ref="C24:M24" si="1">IF(ISNUMBER($B3),C3/$B3," ")</f>
        <v>1.6470588235294117</v>
      </c>
      <c r="D24" s="11">
        <f t="shared" si="1"/>
        <v>0.11764705882352941</v>
      </c>
      <c r="E24" s="11">
        <f t="shared" si="1"/>
        <v>0.29411764705882354</v>
      </c>
      <c r="F24" s="11">
        <f t="shared" si="1"/>
        <v>5.2352941176470589</v>
      </c>
      <c r="G24" s="11">
        <f t="shared" si="1"/>
        <v>3.2941176470588234</v>
      </c>
      <c r="H24" s="11">
        <f t="shared" si="1"/>
        <v>3.3529411764705883</v>
      </c>
      <c r="I24" s="11">
        <f t="shared" si="1"/>
        <v>0.58823529411764708</v>
      </c>
      <c r="J24" s="11">
        <f t="shared" si="1"/>
        <v>2.1176470588235294</v>
      </c>
      <c r="K24" s="11">
        <f t="shared" si="1"/>
        <v>0</v>
      </c>
      <c r="L24" s="11">
        <f t="shared" si="1"/>
        <v>0</v>
      </c>
      <c r="M24" s="11">
        <f t="shared" si="1"/>
        <v>3.9411764705882355</v>
      </c>
    </row>
    <row r="25" spans="1:15" x14ac:dyDescent="0.25">
      <c r="A25" s="9" t="str">
        <f t="shared" si="0"/>
        <v>Jonathan Peake</v>
      </c>
      <c r="B25" s="10"/>
      <c r="C25" s="11">
        <f t="shared" ref="C25:M25" si="2">IF(ISNUMBER($B4),C4/$B4," ")</f>
        <v>0.66666666666666663</v>
      </c>
      <c r="D25" s="11">
        <f t="shared" si="2"/>
        <v>0</v>
      </c>
      <c r="E25" s="11">
        <f t="shared" si="2"/>
        <v>0</v>
      </c>
      <c r="F25" s="11">
        <f t="shared" si="2"/>
        <v>4.666666666666667</v>
      </c>
      <c r="G25" s="11">
        <f t="shared" si="2"/>
        <v>0.33333333333333331</v>
      </c>
      <c r="H25" s="11">
        <f t="shared" si="2"/>
        <v>1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1.3333333333333333</v>
      </c>
    </row>
    <row r="26" spans="1:15" x14ac:dyDescent="0.25">
      <c r="A26" s="9" t="str">
        <f t="shared" si="0"/>
        <v>Richard Perkov</v>
      </c>
      <c r="B26" s="10"/>
      <c r="C26" s="11">
        <f t="shared" ref="C26:M26" si="3">IF(ISNUMBER($B5),C5/$B5," ")</f>
        <v>0.83333333333333337</v>
      </c>
      <c r="D26" s="11">
        <f t="shared" si="3"/>
        <v>0</v>
      </c>
      <c r="E26" s="11">
        <f t="shared" si="3"/>
        <v>1</v>
      </c>
      <c r="F26" s="11">
        <f t="shared" si="3"/>
        <v>5.25</v>
      </c>
      <c r="G26" s="11">
        <f t="shared" si="3"/>
        <v>1.5</v>
      </c>
      <c r="H26" s="11">
        <f t="shared" si="3"/>
        <v>0</v>
      </c>
      <c r="I26" s="11">
        <f t="shared" si="3"/>
        <v>0.16666666666666666</v>
      </c>
      <c r="J26" s="11">
        <f t="shared" si="3"/>
        <v>2.25</v>
      </c>
      <c r="K26" s="11">
        <f t="shared" si="3"/>
        <v>0</v>
      </c>
      <c r="L26" s="11">
        <f t="shared" si="3"/>
        <v>0</v>
      </c>
      <c r="M26" s="11">
        <f t="shared" si="3"/>
        <v>2.6666666666666665</v>
      </c>
    </row>
    <row r="27" spans="1:15" x14ac:dyDescent="0.25">
      <c r="A27" s="9" t="str">
        <f t="shared" si="0"/>
        <v>Tom Dougherty</v>
      </c>
      <c r="B27" s="10"/>
      <c r="C27" s="11">
        <f t="shared" ref="C27:M27" si="4">IF(ISNUMBER($B6),C6/$B6," ")</f>
        <v>0.5</v>
      </c>
      <c r="D27" s="11">
        <f t="shared" si="4"/>
        <v>0</v>
      </c>
      <c r="E27" s="11">
        <f t="shared" si="4"/>
        <v>0</v>
      </c>
      <c r="F27" s="11">
        <f t="shared" si="4"/>
        <v>5.5</v>
      </c>
      <c r="G27" s="11">
        <f t="shared" si="4"/>
        <v>1.5</v>
      </c>
      <c r="H27" s="11">
        <f t="shared" si="4"/>
        <v>1</v>
      </c>
      <c r="I27" s="11">
        <f t="shared" si="4"/>
        <v>1</v>
      </c>
      <c r="J27" s="11">
        <f t="shared" si="4"/>
        <v>5</v>
      </c>
      <c r="K27" s="11">
        <f t="shared" si="4"/>
        <v>0</v>
      </c>
      <c r="L27" s="11">
        <f t="shared" si="4"/>
        <v>0</v>
      </c>
      <c r="M27" s="11">
        <f t="shared" si="4"/>
        <v>1</v>
      </c>
    </row>
    <row r="28" spans="1:15" x14ac:dyDescent="0.25">
      <c r="A28" s="9" t="str">
        <f t="shared" si="0"/>
        <v>Zach Dowse</v>
      </c>
      <c r="B28" s="10"/>
      <c r="C28" s="11">
        <f t="shared" ref="C28:M28" si="5">IF(ISNUMBER($B7),C7/$B7," ")</f>
        <v>2</v>
      </c>
      <c r="D28" s="11">
        <f t="shared" si="5"/>
        <v>0</v>
      </c>
      <c r="E28" s="11">
        <f t="shared" si="5"/>
        <v>0</v>
      </c>
      <c r="F28" s="11">
        <f t="shared" si="5"/>
        <v>8</v>
      </c>
      <c r="G28" s="11">
        <f t="shared" si="5"/>
        <v>0</v>
      </c>
      <c r="H28" s="11">
        <f t="shared" si="5"/>
        <v>0</v>
      </c>
      <c r="I28" s="11">
        <f t="shared" si="5"/>
        <v>3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4</v>
      </c>
    </row>
    <row r="29" spans="1:15" x14ac:dyDescent="0.25">
      <c r="A29" s="9" t="str">
        <f t="shared" si="0"/>
        <v>David Sankey</v>
      </c>
      <c r="B29" s="10"/>
      <c r="C29" s="11">
        <f t="shared" ref="C29:M29" si="6">IF(ISNUMBER($B8),C8/$B8," ")</f>
        <v>1</v>
      </c>
      <c r="D29" s="11">
        <f t="shared" si="6"/>
        <v>0.19230769230769232</v>
      </c>
      <c r="E29" s="11">
        <f t="shared" si="6"/>
        <v>0.15384615384615385</v>
      </c>
      <c r="F29" s="11">
        <f t="shared" si="6"/>
        <v>4.5</v>
      </c>
      <c r="G29" s="11">
        <f t="shared" si="6"/>
        <v>1</v>
      </c>
      <c r="H29" s="11">
        <f t="shared" si="6"/>
        <v>0.84615384615384615</v>
      </c>
      <c r="I29" s="11">
        <f t="shared" si="6"/>
        <v>0.26923076923076922</v>
      </c>
      <c r="J29" s="11">
        <f t="shared" si="6"/>
        <v>1.9615384615384615</v>
      </c>
      <c r="K29" s="11">
        <f t="shared" si="6"/>
        <v>0</v>
      </c>
      <c r="L29" s="11">
        <f t="shared" si="6"/>
        <v>0</v>
      </c>
      <c r="M29" s="11">
        <f t="shared" si="6"/>
        <v>2.7307692307692308</v>
      </c>
    </row>
    <row r="30" spans="1:15" x14ac:dyDescent="0.25">
      <c r="A30" s="9" t="str">
        <f t="shared" si="0"/>
        <v>Steve Rudic</v>
      </c>
      <c r="B30" s="10"/>
      <c r="C30" s="11">
        <f t="shared" ref="C30:M30" si="7">IF(ISNUMBER($B9),C9/$B9," ")</f>
        <v>6.2857142857142856</v>
      </c>
      <c r="D30" s="11">
        <f t="shared" si="7"/>
        <v>0.5</v>
      </c>
      <c r="E30" s="11">
        <f t="shared" si="7"/>
        <v>1.3571428571428572</v>
      </c>
      <c r="F30" s="11">
        <f t="shared" si="7"/>
        <v>6.1428571428571432</v>
      </c>
      <c r="G30" s="11">
        <f t="shared" si="7"/>
        <v>1</v>
      </c>
      <c r="H30" s="11">
        <f t="shared" si="7"/>
        <v>0.2857142857142857</v>
      </c>
      <c r="I30" s="11">
        <f t="shared" si="7"/>
        <v>0.7142857142857143</v>
      </c>
      <c r="J30" s="11">
        <f t="shared" si="7"/>
        <v>1.0714285714285714</v>
      </c>
      <c r="K30" s="11">
        <f t="shared" si="7"/>
        <v>7.1428571428571425E-2</v>
      </c>
      <c r="L30" s="11">
        <f t="shared" si="7"/>
        <v>0</v>
      </c>
      <c r="M30" s="11">
        <f t="shared" si="7"/>
        <v>15.428571428571429</v>
      </c>
    </row>
    <row r="31" spans="1:15" x14ac:dyDescent="0.25">
      <c r="A31" s="9" t="str">
        <f t="shared" si="0"/>
        <v>Sean Wilkins</v>
      </c>
      <c r="B31" s="10"/>
      <c r="C31" s="11">
        <f t="shared" ref="C31:M31" si="8">IF(ISNUMBER($B10),C10/$B10," ")</f>
        <v>3.103448275862069</v>
      </c>
      <c r="D31" s="11">
        <f t="shared" si="8"/>
        <v>1.7931034482758621</v>
      </c>
      <c r="E31" s="11">
        <f t="shared" si="8"/>
        <v>0.58620689655172409</v>
      </c>
      <c r="F31" s="11">
        <f t="shared" si="8"/>
        <v>4.6551724137931032</v>
      </c>
      <c r="G31" s="11">
        <f t="shared" si="8"/>
        <v>2.2758620689655173</v>
      </c>
      <c r="H31" s="11">
        <f t="shared" si="8"/>
        <v>2.3103448275862069</v>
      </c>
      <c r="I31" s="11">
        <f t="shared" si="8"/>
        <v>0.27586206896551724</v>
      </c>
      <c r="J31" s="11">
        <f t="shared" si="8"/>
        <v>0.65517241379310343</v>
      </c>
      <c r="K31" s="11">
        <f t="shared" si="8"/>
        <v>0</v>
      </c>
      <c r="L31" s="11">
        <f t="shared" si="8"/>
        <v>0</v>
      </c>
      <c r="M31" s="11">
        <f t="shared" si="8"/>
        <v>12.172413793103448</v>
      </c>
    </row>
    <row r="32" spans="1:15" x14ac:dyDescent="0.25">
      <c r="A32" s="9" t="str">
        <f t="shared" si="0"/>
        <v>Ryan Brown</v>
      </c>
      <c r="B32" s="10"/>
      <c r="C32" s="11">
        <f t="shared" ref="C32:M32" si="9">IF(ISNUMBER($B11),C11/$B11," ")</f>
        <v>0.73684210526315785</v>
      </c>
      <c r="D32" s="11">
        <f t="shared" si="9"/>
        <v>0</v>
      </c>
      <c r="E32" s="11">
        <f t="shared" si="9"/>
        <v>0.68421052631578949</v>
      </c>
      <c r="F32" s="11">
        <f t="shared" si="9"/>
        <v>4.6842105263157894</v>
      </c>
      <c r="G32" s="11">
        <f t="shared" si="9"/>
        <v>0.52631578947368418</v>
      </c>
      <c r="H32" s="11">
        <f t="shared" si="9"/>
        <v>0.52631578947368418</v>
      </c>
      <c r="I32" s="11">
        <f t="shared" si="9"/>
        <v>0.26315789473684209</v>
      </c>
      <c r="J32" s="11">
        <f t="shared" si="9"/>
        <v>2</v>
      </c>
      <c r="K32" s="11">
        <f t="shared" si="9"/>
        <v>0</v>
      </c>
      <c r="L32" s="11">
        <f t="shared" si="9"/>
        <v>5.2631578947368418E-2</v>
      </c>
      <c r="M32" s="11">
        <f t="shared" si="9"/>
        <v>2.1578947368421053</v>
      </c>
    </row>
    <row r="33" spans="1:13" x14ac:dyDescent="0.25">
      <c r="A33" s="9" t="str">
        <f t="shared" si="0"/>
        <v>Kent Ruaya</v>
      </c>
      <c r="B33" s="8"/>
      <c r="C33" s="11">
        <f t="shared" ref="C33:M33" si="10">IF(ISNUMBER($B12),C12/$B12," ")</f>
        <v>1.4285714285714286</v>
      </c>
      <c r="D33" s="11">
        <f t="shared" si="10"/>
        <v>0.7142857142857143</v>
      </c>
      <c r="E33" s="11">
        <f t="shared" si="10"/>
        <v>1.1428571428571428</v>
      </c>
      <c r="F33" s="11">
        <f t="shared" si="10"/>
        <v>2.7142857142857144</v>
      </c>
      <c r="G33" s="11">
        <f t="shared" si="10"/>
        <v>3.7142857142857144</v>
      </c>
      <c r="H33" s="11">
        <f t="shared" si="10"/>
        <v>3</v>
      </c>
      <c r="I33" s="11">
        <f t="shared" si="10"/>
        <v>0.5714285714285714</v>
      </c>
      <c r="J33" s="11">
        <f t="shared" si="10"/>
        <v>1.4285714285714286</v>
      </c>
      <c r="K33" s="11">
        <f t="shared" si="10"/>
        <v>0</v>
      </c>
      <c r="L33" s="11">
        <f t="shared" si="10"/>
        <v>0</v>
      </c>
      <c r="M33" s="11">
        <f t="shared" si="10"/>
        <v>6.1428571428571432</v>
      </c>
    </row>
    <row r="34" spans="1:13" x14ac:dyDescent="0.25">
      <c r="A34" s="9" t="str">
        <f t="shared" si="0"/>
        <v>Aljo Basilio</v>
      </c>
      <c r="B34" s="8"/>
      <c r="C34" s="11">
        <f t="shared" ref="C34:M34" si="11">IF(ISNUMBER($B13),C13/$B13," ")</f>
        <v>1</v>
      </c>
      <c r="D34" s="11">
        <f t="shared" si="11"/>
        <v>0</v>
      </c>
      <c r="E34" s="11">
        <f t="shared" si="11"/>
        <v>0</v>
      </c>
      <c r="F34" s="11">
        <f t="shared" si="11"/>
        <v>2</v>
      </c>
      <c r="G34" s="11">
        <f t="shared" si="11"/>
        <v>1</v>
      </c>
      <c r="H34" s="11">
        <f t="shared" si="11"/>
        <v>0</v>
      </c>
      <c r="I34" s="11">
        <f t="shared" si="11"/>
        <v>0</v>
      </c>
      <c r="J34" s="11">
        <f t="shared" si="11"/>
        <v>1</v>
      </c>
      <c r="K34" s="11">
        <f t="shared" si="11"/>
        <v>0</v>
      </c>
      <c r="L34" s="11">
        <f t="shared" si="11"/>
        <v>0</v>
      </c>
      <c r="M34" s="11">
        <f t="shared" si="11"/>
        <v>2</v>
      </c>
    </row>
    <row r="35" spans="1:13" x14ac:dyDescent="0.25">
      <c r="A35" s="9" t="str">
        <f t="shared" si="0"/>
        <v>Xavier Fitzgerald</v>
      </c>
      <c r="B35" s="8"/>
      <c r="C35" s="11">
        <f t="shared" ref="C35:M35" si="12">IF(ISNUMBER($B14),C14/$B14," ")</f>
        <v>1.8333333333333333</v>
      </c>
      <c r="D35" s="11">
        <f t="shared" si="12"/>
        <v>0.16666666666666666</v>
      </c>
      <c r="E35" s="11">
        <f t="shared" si="12"/>
        <v>0.33333333333333331</v>
      </c>
      <c r="F35" s="11">
        <f t="shared" si="12"/>
        <v>6.333333333333333</v>
      </c>
      <c r="G35" s="11">
        <f t="shared" si="12"/>
        <v>1.5</v>
      </c>
      <c r="H35" s="11">
        <f t="shared" si="12"/>
        <v>0.5</v>
      </c>
      <c r="I35" s="11">
        <f t="shared" si="12"/>
        <v>0.33333333333333331</v>
      </c>
      <c r="J35" s="11">
        <f t="shared" si="12"/>
        <v>2.6666666666666665</v>
      </c>
      <c r="K35" s="11">
        <f t="shared" si="12"/>
        <v>0</v>
      </c>
      <c r="L35" s="11">
        <f t="shared" si="12"/>
        <v>0</v>
      </c>
      <c r="M35" s="11">
        <f t="shared" si="12"/>
        <v>4.5</v>
      </c>
    </row>
    <row r="36" spans="1:13" x14ac:dyDescent="0.25">
      <c r="A36" s="9" t="str">
        <f t="shared" si="0"/>
        <v>Glen Brouwer</v>
      </c>
      <c r="B36" s="8"/>
      <c r="C36" s="11">
        <f t="shared" ref="C36:M36" si="13">IF(ISNUMBER($B15),C15/$B15," ")</f>
        <v>3.8181818181818183</v>
      </c>
      <c r="D36" s="11">
        <f t="shared" si="13"/>
        <v>9.0909090909090912E-2</v>
      </c>
      <c r="E36" s="11">
        <f t="shared" si="13"/>
        <v>1.2727272727272727</v>
      </c>
      <c r="F36" s="11">
        <f t="shared" si="13"/>
        <v>8</v>
      </c>
      <c r="G36" s="11">
        <f t="shared" si="13"/>
        <v>1.7272727272727273</v>
      </c>
      <c r="H36" s="11">
        <f t="shared" si="13"/>
        <v>1.0454545454545454</v>
      </c>
      <c r="I36" s="11">
        <f t="shared" si="13"/>
        <v>0.63636363636363635</v>
      </c>
      <c r="J36" s="11">
        <f t="shared" si="13"/>
        <v>1.1363636363636365</v>
      </c>
      <c r="K36" s="11">
        <f t="shared" si="13"/>
        <v>0</v>
      </c>
      <c r="L36" s="11">
        <f t="shared" si="13"/>
        <v>0</v>
      </c>
      <c r="M36" s="11">
        <f t="shared" si="13"/>
        <v>9.1818181818181817</v>
      </c>
    </row>
    <row r="37" spans="1:13" x14ac:dyDescent="0.25">
      <c r="A37" s="9" t="str">
        <f t="shared" si="0"/>
        <v>Matthew Oliver</v>
      </c>
      <c r="B37" s="17"/>
      <c r="C37" s="11">
        <f t="shared" ref="C37:M37" si="14">IF(ISNUMBER($B16),C16/$B16," ")</f>
        <v>2.3333333333333335</v>
      </c>
      <c r="D37" s="11">
        <f t="shared" si="14"/>
        <v>0.47619047619047616</v>
      </c>
      <c r="E37" s="11">
        <f t="shared" si="14"/>
        <v>0.5714285714285714</v>
      </c>
      <c r="F37" s="11">
        <f t="shared" si="14"/>
        <v>2.5714285714285716</v>
      </c>
      <c r="G37" s="11">
        <f t="shared" si="14"/>
        <v>2.1428571428571428</v>
      </c>
      <c r="H37" s="11">
        <f t="shared" si="14"/>
        <v>1.1428571428571428</v>
      </c>
      <c r="I37" s="11">
        <f t="shared" si="14"/>
        <v>0</v>
      </c>
      <c r="J37" s="11">
        <f t="shared" si="14"/>
        <v>1.3333333333333333</v>
      </c>
      <c r="K37" s="11">
        <f t="shared" si="14"/>
        <v>0</v>
      </c>
      <c r="L37" s="11">
        <f t="shared" si="14"/>
        <v>0</v>
      </c>
      <c r="M37" s="11">
        <f t="shared" si="14"/>
        <v>6.666666666666667</v>
      </c>
    </row>
    <row r="38" spans="1:13" x14ac:dyDescent="0.25">
      <c r="A38" s="9" t="str">
        <f t="shared" si="0"/>
        <v>Sebastian Tobes</v>
      </c>
      <c r="B38" s="17"/>
      <c r="C38" s="11">
        <f t="shared" ref="C38:M38" si="15">IF(ISNUMBER($B17),C17/$B17," ")</f>
        <v>1.8333333333333333</v>
      </c>
      <c r="D38" s="11">
        <f t="shared" si="15"/>
        <v>0.33333333333333331</v>
      </c>
      <c r="E38" s="11">
        <f t="shared" si="15"/>
        <v>0.16666666666666666</v>
      </c>
      <c r="F38" s="11">
        <f t="shared" si="15"/>
        <v>2.5</v>
      </c>
      <c r="G38" s="11">
        <f t="shared" si="15"/>
        <v>0.83333333333333337</v>
      </c>
      <c r="H38" s="11">
        <f t="shared" si="15"/>
        <v>0.83333333333333337</v>
      </c>
      <c r="I38" s="11">
        <f t="shared" si="15"/>
        <v>0.16666666666666666</v>
      </c>
      <c r="J38" s="11">
        <f t="shared" si="15"/>
        <v>1</v>
      </c>
      <c r="K38" s="11">
        <f t="shared" si="15"/>
        <v>0</v>
      </c>
      <c r="L38" s="11">
        <f t="shared" si="15"/>
        <v>0</v>
      </c>
      <c r="M38" s="11">
        <f t="shared" si="15"/>
        <v>4.833333333333333</v>
      </c>
    </row>
  </sheetData>
  <mergeCells count="3">
    <mergeCell ref="A21:M21"/>
    <mergeCell ref="A22:M22"/>
    <mergeCell ref="A1:O1"/>
  </mergeCells>
  <conditionalFormatting sqref="A3:A15">
    <cfRule type="expression" dxfId="8" priority="3">
      <formula>O3&gt;11</formula>
    </cfRule>
  </conditionalFormatting>
  <conditionalFormatting sqref="A16:A17 A19:A20">
    <cfRule type="expression" dxfId="7" priority="2">
      <formula>O16&gt;11</formula>
    </cfRule>
  </conditionalFormatting>
  <conditionalFormatting sqref="A18">
    <cfRule type="expression" dxfId="6" priority="1">
      <formula>O18&gt;11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workbookViewId="0">
      <selection activeCell="P2" sqref="P2"/>
    </sheetView>
  </sheetViews>
  <sheetFormatPr defaultRowHeight="15" x14ac:dyDescent="0.25"/>
  <cols>
    <col min="1" max="1" width="23.85546875" style="16" bestFit="1" customWidth="1"/>
    <col min="2" max="13" width="9.140625" style="16"/>
    <col min="14" max="14" width="17" style="16" bestFit="1" customWidth="1"/>
    <col min="15" max="15" width="15.140625" style="16" bestFit="1" customWidth="1"/>
    <col min="16" max="16384" width="9.140625" style="16"/>
  </cols>
  <sheetData>
    <row r="1" spans="1:16" x14ac:dyDescent="0.25">
      <c r="A1" s="62" t="s">
        <v>126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23" t="s">
        <v>126</v>
      </c>
    </row>
    <row r="2" spans="1:16" x14ac:dyDescent="0.25">
      <c r="A2" s="17" t="s">
        <v>43</v>
      </c>
      <c r="B2" s="17" t="s">
        <v>44</v>
      </c>
      <c r="C2" s="17" t="s">
        <v>45</v>
      </c>
      <c r="D2" s="17" t="s">
        <v>46</v>
      </c>
      <c r="E2" s="17" t="s">
        <v>47</v>
      </c>
      <c r="F2" s="17" t="s">
        <v>48</v>
      </c>
      <c r="G2" s="17" t="s">
        <v>49</v>
      </c>
      <c r="H2" s="17" t="s">
        <v>50</v>
      </c>
      <c r="I2" s="17" t="s">
        <v>51</v>
      </c>
      <c r="J2" s="17" t="s">
        <v>52</v>
      </c>
      <c r="K2" s="17" t="s">
        <v>53</v>
      </c>
      <c r="L2" s="17" t="s">
        <v>54</v>
      </c>
      <c r="M2" s="17" t="s">
        <v>55</v>
      </c>
      <c r="N2" s="17" t="s">
        <v>84</v>
      </c>
      <c r="O2" s="17" t="s">
        <v>85</v>
      </c>
    </row>
    <row r="3" spans="1:16" x14ac:dyDescent="0.25">
      <c r="A3" s="9" t="s">
        <v>127</v>
      </c>
      <c r="B3" s="10">
        <v>24</v>
      </c>
      <c r="C3" s="10">
        <v>83</v>
      </c>
      <c r="D3" s="10">
        <v>6</v>
      </c>
      <c r="E3" s="10">
        <v>25</v>
      </c>
      <c r="F3" s="10">
        <v>158</v>
      </c>
      <c r="G3" s="10">
        <v>59</v>
      </c>
      <c r="H3" s="10">
        <v>46</v>
      </c>
      <c r="I3" s="10">
        <v>3</v>
      </c>
      <c r="J3" s="10">
        <v>46</v>
      </c>
      <c r="K3" s="10">
        <v>0</v>
      </c>
      <c r="L3" s="10">
        <v>0</v>
      </c>
      <c r="M3" s="10">
        <v>209</v>
      </c>
      <c r="N3" s="17">
        <f>VLOOKUP(A3,Games!$A$2:$D$527,3,FALSE)</f>
        <v>0</v>
      </c>
      <c r="O3" s="17">
        <f>VLOOKUP(A3,Games!$A$2:$D$527,4,FALSE)</f>
        <v>24</v>
      </c>
    </row>
    <row r="4" spans="1:16" x14ac:dyDescent="0.25">
      <c r="A4" s="9" t="s">
        <v>128</v>
      </c>
      <c r="B4" s="10">
        <v>27</v>
      </c>
      <c r="C4" s="10">
        <v>56</v>
      </c>
      <c r="D4" s="10">
        <v>17</v>
      </c>
      <c r="E4" s="10">
        <v>30</v>
      </c>
      <c r="F4" s="10">
        <v>97</v>
      </c>
      <c r="G4" s="10">
        <v>63</v>
      </c>
      <c r="H4" s="10">
        <v>39</v>
      </c>
      <c r="I4" s="10">
        <v>6</v>
      </c>
      <c r="J4" s="10">
        <v>73</v>
      </c>
      <c r="K4" s="10">
        <v>2</v>
      </c>
      <c r="L4" s="10">
        <v>2</v>
      </c>
      <c r="M4" s="10">
        <v>193</v>
      </c>
      <c r="N4" s="17">
        <f>VLOOKUP(A4,Games!$A$2:$D$527,3,FALSE)</f>
        <v>0</v>
      </c>
      <c r="O4" s="17">
        <f>VLOOKUP(A4,Games!$A$2:$D$527,4,FALSE)</f>
        <v>27</v>
      </c>
    </row>
    <row r="5" spans="1:16" x14ac:dyDescent="0.25">
      <c r="A5" s="9" t="s">
        <v>203</v>
      </c>
      <c r="B5" s="10">
        <v>14</v>
      </c>
      <c r="C5" s="10">
        <v>43</v>
      </c>
      <c r="D5" s="10">
        <v>20</v>
      </c>
      <c r="E5" s="10">
        <v>28</v>
      </c>
      <c r="F5" s="10">
        <v>125</v>
      </c>
      <c r="G5" s="10">
        <v>27</v>
      </c>
      <c r="H5" s="10">
        <v>23</v>
      </c>
      <c r="I5" s="10">
        <v>13</v>
      </c>
      <c r="J5" s="10">
        <v>15</v>
      </c>
      <c r="K5" s="10">
        <v>1</v>
      </c>
      <c r="L5" s="10">
        <v>0</v>
      </c>
      <c r="M5" s="10">
        <v>174</v>
      </c>
      <c r="N5" s="17">
        <f>VLOOKUP(A5,Games!$A$2:$D$527,3,FALSE)</f>
        <v>0</v>
      </c>
      <c r="O5" s="17">
        <f>VLOOKUP(A5,Games!$A$2:$D$527,4,FALSE)</f>
        <v>13</v>
      </c>
    </row>
    <row r="6" spans="1:16" x14ac:dyDescent="0.25">
      <c r="A6" s="9" t="s">
        <v>129</v>
      </c>
      <c r="B6" s="10">
        <v>27</v>
      </c>
      <c r="C6" s="10">
        <v>41</v>
      </c>
      <c r="D6" s="10">
        <v>22</v>
      </c>
      <c r="E6" s="10">
        <v>13</v>
      </c>
      <c r="F6" s="10">
        <v>83</v>
      </c>
      <c r="G6" s="10">
        <v>44</v>
      </c>
      <c r="H6" s="10">
        <v>15</v>
      </c>
      <c r="I6" s="10">
        <v>2</v>
      </c>
      <c r="J6" s="10">
        <v>21</v>
      </c>
      <c r="K6" s="10">
        <v>0</v>
      </c>
      <c r="L6" s="10">
        <v>0</v>
      </c>
      <c r="M6" s="10">
        <v>161</v>
      </c>
      <c r="N6" s="17">
        <f>VLOOKUP(A6,Games!$A$2:$D$527,3,FALSE)</f>
        <v>0</v>
      </c>
      <c r="O6" s="17">
        <f>VLOOKUP(A6,Games!$A$2:$D$527,4,FALSE)</f>
        <v>27</v>
      </c>
    </row>
    <row r="7" spans="1:16" x14ac:dyDescent="0.25">
      <c r="A7" s="9" t="s">
        <v>130</v>
      </c>
      <c r="B7" s="10">
        <v>24</v>
      </c>
      <c r="C7" s="10">
        <v>31</v>
      </c>
      <c r="D7" s="10">
        <v>14</v>
      </c>
      <c r="E7" s="10">
        <v>31</v>
      </c>
      <c r="F7" s="10">
        <v>134</v>
      </c>
      <c r="G7" s="10">
        <v>42</v>
      </c>
      <c r="H7" s="10">
        <v>28</v>
      </c>
      <c r="I7" s="10">
        <v>1</v>
      </c>
      <c r="J7" s="10">
        <v>45</v>
      </c>
      <c r="K7" s="10">
        <v>0</v>
      </c>
      <c r="L7" s="10">
        <v>1</v>
      </c>
      <c r="M7" s="10">
        <v>135</v>
      </c>
      <c r="N7" s="17">
        <f>VLOOKUP(A7,Games!$A$2:$D$527,3,FALSE)</f>
        <v>0</v>
      </c>
      <c r="O7" s="17">
        <f>VLOOKUP(A7,Games!$A$2:$D$527,4,FALSE)</f>
        <v>24</v>
      </c>
    </row>
    <row r="8" spans="1:16" x14ac:dyDescent="0.25">
      <c r="A8" s="9" t="s">
        <v>131</v>
      </c>
      <c r="B8" s="10">
        <v>7</v>
      </c>
      <c r="C8" s="10">
        <v>1</v>
      </c>
      <c r="D8" s="10">
        <v>1</v>
      </c>
      <c r="E8" s="10">
        <v>1</v>
      </c>
      <c r="F8" s="10">
        <v>12</v>
      </c>
      <c r="G8" s="10">
        <v>9</v>
      </c>
      <c r="H8" s="10">
        <v>7</v>
      </c>
      <c r="I8" s="10">
        <v>0</v>
      </c>
      <c r="J8" s="10">
        <v>11</v>
      </c>
      <c r="K8" s="10">
        <v>0</v>
      </c>
      <c r="L8" s="10">
        <v>0</v>
      </c>
      <c r="M8" s="10">
        <v>6</v>
      </c>
      <c r="N8" s="17">
        <f>VLOOKUP(A8,Games!$A$2:$D$527,3,FALSE)</f>
        <v>0</v>
      </c>
      <c r="O8" s="17">
        <f>VLOOKUP(A8,Games!$A$2:$D$527,4,FALSE)</f>
        <v>7</v>
      </c>
    </row>
    <row r="9" spans="1:16" x14ac:dyDescent="0.25">
      <c r="A9" s="9" t="s">
        <v>132</v>
      </c>
      <c r="B9" s="10">
        <v>13</v>
      </c>
      <c r="C9" s="10">
        <v>50</v>
      </c>
      <c r="D9" s="10">
        <v>15</v>
      </c>
      <c r="E9" s="10">
        <v>17</v>
      </c>
      <c r="F9" s="10">
        <v>25</v>
      </c>
      <c r="G9" s="10">
        <v>19</v>
      </c>
      <c r="H9" s="10">
        <v>22</v>
      </c>
      <c r="I9" s="10">
        <v>1</v>
      </c>
      <c r="J9" s="10">
        <v>24</v>
      </c>
      <c r="K9" s="10">
        <v>1</v>
      </c>
      <c r="L9" s="10">
        <v>0</v>
      </c>
      <c r="M9" s="10">
        <v>162</v>
      </c>
      <c r="N9" s="17">
        <f>VLOOKUP(A9,Games!$A$2:$D$527,3,FALSE)</f>
        <v>0</v>
      </c>
      <c r="O9" s="17">
        <f>VLOOKUP(A9,Games!$A$2:$D$527,4,FALSE)</f>
        <v>13</v>
      </c>
    </row>
    <row r="10" spans="1:16" x14ac:dyDescent="0.25">
      <c r="A10" s="9" t="s">
        <v>133</v>
      </c>
      <c r="B10" s="10">
        <v>21</v>
      </c>
      <c r="C10" s="10">
        <v>12</v>
      </c>
      <c r="D10" s="10">
        <v>0</v>
      </c>
      <c r="E10" s="10">
        <v>3</v>
      </c>
      <c r="F10" s="10">
        <v>47</v>
      </c>
      <c r="G10" s="10">
        <v>12</v>
      </c>
      <c r="H10" s="10">
        <v>14</v>
      </c>
      <c r="I10" s="10">
        <v>0</v>
      </c>
      <c r="J10" s="10">
        <v>24</v>
      </c>
      <c r="K10" s="10">
        <v>0</v>
      </c>
      <c r="L10" s="10">
        <v>0</v>
      </c>
      <c r="M10" s="10">
        <v>27</v>
      </c>
      <c r="N10" s="17">
        <f>VLOOKUP(A10,Games!$A$2:$D$527,3,FALSE)</f>
        <v>0</v>
      </c>
      <c r="O10" s="17">
        <f>VLOOKUP(A10,Games!$A$2:$D$527,4,FALSE)</f>
        <v>21</v>
      </c>
    </row>
    <row r="11" spans="1:16" x14ac:dyDescent="0.25">
      <c r="A11" s="9" t="s">
        <v>134</v>
      </c>
      <c r="B11" s="10">
        <v>29</v>
      </c>
      <c r="C11" s="10">
        <v>47</v>
      </c>
      <c r="D11" s="10">
        <v>22</v>
      </c>
      <c r="E11" s="10">
        <v>25</v>
      </c>
      <c r="F11" s="10">
        <v>151</v>
      </c>
      <c r="G11" s="10">
        <v>45</v>
      </c>
      <c r="H11" s="10">
        <v>24</v>
      </c>
      <c r="I11" s="10">
        <v>7</v>
      </c>
      <c r="J11" s="10">
        <v>43</v>
      </c>
      <c r="K11" s="10">
        <v>2</v>
      </c>
      <c r="L11" s="10">
        <v>0</v>
      </c>
      <c r="M11" s="10">
        <v>185</v>
      </c>
      <c r="N11" s="17">
        <f>VLOOKUP(A11,Games!$A$2:$D$527,3,FALSE)</f>
        <v>0</v>
      </c>
      <c r="O11" s="17">
        <f>VLOOKUP(A11,Games!$A$2:$D$527,4,FALSE)</f>
        <v>29</v>
      </c>
    </row>
    <row r="12" spans="1:16" x14ac:dyDescent="0.25">
      <c r="A12" s="9" t="s">
        <v>163</v>
      </c>
      <c r="B12" s="17">
        <v>1</v>
      </c>
      <c r="C12" s="17">
        <v>3</v>
      </c>
      <c r="D12" s="17">
        <v>0</v>
      </c>
      <c r="E12" s="17">
        <v>2</v>
      </c>
      <c r="F12" s="17">
        <v>7</v>
      </c>
      <c r="G12" s="17">
        <v>5</v>
      </c>
      <c r="H12" s="17">
        <v>5</v>
      </c>
      <c r="I12" s="17">
        <v>0</v>
      </c>
      <c r="J12" s="17">
        <v>3</v>
      </c>
      <c r="K12" s="17">
        <v>0</v>
      </c>
      <c r="L12" s="17">
        <v>0</v>
      </c>
      <c r="M12" s="17">
        <v>8</v>
      </c>
      <c r="N12" s="17">
        <f>VLOOKUP(A12,Games!$A$2:$D$527,3,FALSE)</f>
        <v>0</v>
      </c>
      <c r="O12" s="17">
        <f>VLOOKUP(A12,Games!$A$2:$D$527,4,FALSE)</f>
        <v>1</v>
      </c>
    </row>
    <row r="13" spans="1:16" x14ac:dyDescent="0.25">
      <c r="A13" s="9" t="s">
        <v>181</v>
      </c>
      <c r="B13" s="17">
        <v>8</v>
      </c>
      <c r="C13" s="17">
        <v>17</v>
      </c>
      <c r="D13" s="17">
        <v>4</v>
      </c>
      <c r="E13" s="17">
        <v>5</v>
      </c>
      <c r="F13" s="17">
        <v>37</v>
      </c>
      <c r="G13" s="17">
        <v>14</v>
      </c>
      <c r="H13" s="17">
        <v>11</v>
      </c>
      <c r="I13" s="17">
        <v>1</v>
      </c>
      <c r="J13" s="17">
        <v>10</v>
      </c>
      <c r="K13" s="17">
        <v>0</v>
      </c>
      <c r="L13" s="17">
        <v>0</v>
      </c>
      <c r="M13" s="17">
        <v>51</v>
      </c>
      <c r="N13" s="17">
        <f>VLOOKUP(A13,Games!$A$2:$D$527,3,FALSE)</f>
        <v>0</v>
      </c>
      <c r="O13" s="17">
        <f>VLOOKUP(A13,Games!$A$2:$D$527,4,FALSE)</f>
        <v>8</v>
      </c>
    </row>
    <row r="14" spans="1:16" x14ac:dyDescent="0.25">
      <c r="A14" s="9" t="s">
        <v>197</v>
      </c>
      <c r="B14" s="17">
        <v>4</v>
      </c>
      <c r="C14" s="17">
        <v>2</v>
      </c>
      <c r="D14" s="17">
        <v>2</v>
      </c>
      <c r="E14" s="17">
        <v>1</v>
      </c>
      <c r="F14" s="17">
        <v>13</v>
      </c>
      <c r="G14" s="17">
        <v>6</v>
      </c>
      <c r="H14" s="17">
        <v>5</v>
      </c>
      <c r="I14" s="17">
        <v>2</v>
      </c>
      <c r="J14" s="17">
        <v>3</v>
      </c>
      <c r="K14" s="17">
        <v>0</v>
      </c>
      <c r="L14" s="17">
        <v>0</v>
      </c>
      <c r="M14" s="17">
        <v>11</v>
      </c>
      <c r="N14" s="17">
        <f>VLOOKUP(A14,Games!$A$2:$D$527,3,FALSE)</f>
        <v>0</v>
      </c>
      <c r="O14" s="17">
        <f>VLOOKUP(A14,Games!$A$2:$D$527,4,FALSE)</f>
        <v>4</v>
      </c>
    </row>
    <row r="15" spans="1:16" x14ac:dyDescent="0.25">
      <c r="A15" s="9" t="s">
        <v>212</v>
      </c>
      <c r="B15" s="17">
        <v>1</v>
      </c>
      <c r="C15" s="17">
        <v>0</v>
      </c>
      <c r="D15" s="17">
        <v>2</v>
      </c>
      <c r="E15" s="17">
        <v>0</v>
      </c>
      <c r="F15" s="17">
        <v>5</v>
      </c>
      <c r="G15" s="17">
        <v>3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6</v>
      </c>
      <c r="N15" s="17">
        <f>VLOOKUP(A15,Games!$A$2:$D$527,3,FALSE)</f>
        <v>0</v>
      </c>
      <c r="O15" s="17">
        <f>VLOOKUP(A15,Games!$A$2:$D$527,4,FALSE)</f>
        <v>1</v>
      </c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8" spans="1:13" x14ac:dyDescent="0.25">
      <c r="A18" s="31" t="s">
        <v>56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x14ac:dyDescent="0.25">
      <c r="A19" s="62" t="s">
        <v>126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x14ac:dyDescent="0.25">
      <c r="A20" s="17" t="s">
        <v>43</v>
      </c>
      <c r="B20" s="17" t="s">
        <v>44</v>
      </c>
      <c r="C20" s="17" t="s">
        <v>45</v>
      </c>
      <c r="D20" s="17" t="s">
        <v>46</v>
      </c>
      <c r="E20" s="17" t="s">
        <v>47</v>
      </c>
      <c r="F20" s="17" t="s">
        <v>48</v>
      </c>
      <c r="G20" s="17" t="s">
        <v>49</v>
      </c>
      <c r="H20" s="17" t="s">
        <v>50</v>
      </c>
      <c r="I20" s="17" t="s">
        <v>51</v>
      </c>
      <c r="J20" s="17" t="s">
        <v>52</v>
      </c>
      <c r="K20" s="17" t="s">
        <v>53</v>
      </c>
      <c r="L20" s="17" t="s">
        <v>54</v>
      </c>
      <c r="M20" s="17" t="s">
        <v>55</v>
      </c>
    </row>
    <row r="21" spans="1:13" x14ac:dyDescent="0.25">
      <c r="A21" s="9" t="str">
        <f t="shared" ref="A21:A34" si="0">IF(A3=""," ",A3)</f>
        <v>Graeme Dickson</v>
      </c>
      <c r="B21" s="10"/>
      <c r="C21" s="11">
        <f t="shared" ref="C21:M21" si="1">IF(ISNUMBER($B3),C3/$B3," ")</f>
        <v>3.4583333333333335</v>
      </c>
      <c r="D21" s="11">
        <f t="shared" si="1"/>
        <v>0.25</v>
      </c>
      <c r="E21" s="11">
        <f t="shared" si="1"/>
        <v>1.0416666666666667</v>
      </c>
      <c r="F21" s="11">
        <f t="shared" si="1"/>
        <v>6.583333333333333</v>
      </c>
      <c r="G21" s="11">
        <f t="shared" si="1"/>
        <v>2.4583333333333335</v>
      </c>
      <c r="H21" s="11">
        <f t="shared" si="1"/>
        <v>1.9166666666666667</v>
      </c>
      <c r="I21" s="11">
        <f t="shared" si="1"/>
        <v>0.125</v>
      </c>
      <c r="J21" s="11">
        <f t="shared" si="1"/>
        <v>1.9166666666666667</v>
      </c>
      <c r="K21" s="11">
        <f t="shared" si="1"/>
        <v>0</v>
      </c>
      <c r="L21" s="11">
        <f t="shared" si="1"/>
        <v>0</v>
      </c>
      <c r="M21" s="11">
        <f t="shared" si="1"/>
        <v>8.7083333333333339</v>
      </c>
    </row>
    <row r="22" spans="1:13" x14ac:dyDescent="0.25">
      <c r="A22" s="9" t="str">
        <f t="shared" si="0"/>
        <v>Mitch Connolly</v>
      </c>
      <c r="B22" s="10"/>
      <c r="C22" s="11">
        <f t="shared" ref="C22:M22" si="2">IF(ISNUMBER($B4),C4/$B4," ")</f>
        <v>2.074074074074074</v>
      </c>
      <c r="D22" s="11">
        <f t="shared" si="2"/>
        <v>0.62962962962962965</v>
      </c>
      <c r="E22" s="11">
        <f t="shared" si="2"/>
        <v>1.1111111111111112</v>
      </c>
      <c r="F22" s="11">
        <f t="shared" si="2"/>
        <v>3.5925925925925926</v>
      </c>
      <c r="G22" s="11">
        <f t="shared" si="2"/>
        <v>2.3333333333333335</v>
      </c>
      <c r="H22" s="11">
        <f t="shared" si="2"/>
        <v>1.4444444444444444</v>
      </c>
      <c r="I22" s="11">
        <f t="shared" si="2"/>
        <v>0.22222222222222221</v>
      </c>
      <c r="J22" s="11">
        <f t="shared" si="2"/>
        <v>2.7037037037037037</v>
      </c>
      <c r="K22" s="11">
        <f t="shared" si="2"/>
        <v>7.407407407407407E-2</v>
      </c>
      <c r="L22" s="11">
        <f t="shared" si="2"/>
        <v>7.407407407407407E-2</v>
      </c>
      <c r="M22" s="11">
        <f t="shared" si="2"/>
        <v>7.1481481481481479</v>
      </c>
    </row>
    <row r="23" spans="1:13" x14ac:dyDescent="0.25">
      <c r="A23" s="9" t="str">
        <f t="shared" si="0"/>
        <v>Daniel Richardson</v>
      </c>
      <c r="B23" s="10"/>
      <c r="C23" s="11">
        <f t="shared" ref="C23:M23" si="3">IF(ISNUMBER($B5),C5/$B5," ")</f>
        <v>3.0714285714285716</v>
      </c>
      <c r="D23" s="11">
        <f t="shared" si="3"/>
        <v>1.4285714285714286</v>
      </c>
      <c r="E23" s="11">
        <f t="shared" si="3"/>
        <v>2</v>
      </c>
      <c r="F23" s="11">
        <f t="shared" si="3"/>
        <v>8.9285714285714288</v>
      </c>
      <c r="G23" s="11">
        <f t="shared" si="3"/>
        <v>1.9285714285714286</v>
      </c>
      <c r="H23" s="11">
        <f t="shared" si="3"/>
        <v>1.6428571428571428</v>
      </c>
      <c r="I23" s="11">
        <f t="shared" si="3"/>
        <v>0.9285714285714286</v>
      </c>
      <c r="J23" s="11">
        <f t="shared" si="3"/>
        <v>1.0714285714285714</v>
      </c>
      <c r="K23" s="11">
        <f t="shared" si="3"/>
        <v>7.1428571428571425E-2</v>
      </c>
      <c r="L23" s="11">
        <f t="shared" si="3"/>
        <v>0</v>
      </c>
      <c r="M23" s="11">
        <f t="shared" si="3"/>
        <v>12.428571428571429</v>
      </c>
    </row>
    <row r="24" spans="1:13" x14ac:dyDescent="0.25">
      <c r="A24" s="9" t="str">
        <f t="shared" si="0"/>
        <v>Ian Meagher</v>
      </c>
      <c r="B24" s="10"/>
      <c r="C24" s="11">
        <f t="shared" ref="C24:M24" si="4">IF(ISNUMBER($B6),C6/$B6," ")</f>
        <v>1.5185185185185186</v>
      </c>
      <c r="D24" s="11">
        <f t="shared" si="4"/>
        <v>0.81481481481481477</v>
      </c>
      <c r="E24" s="11">
        <f t="shared" si="4"/>
        <v>0.48148148148148145</v>
      </c>
      <c r="F24" s="11">
        <f t="shared" si="4"/>
        <v>3.074074074074074</v>
      </c>
      <c r="G24" s="11">
        <f t="shared" si="4"/>
        <v>1.6296296296296295</v>
      </c>
      <c r="H24" s="11">
        <f t="shared" si="4"/>
        <v>0.55555555555555558</v>
      </c>
      <c r="I24" s="11">
        <f t="shared" si="4"/>
        <v>7.407407407407407E-2</v>
      </c>
      <c r="J24" s="11">
        <f t="shared" si="4"/>
        <v>0.77777777777777779</v>
      </c>
      <c r="K24" s="11">
        <f t="shared" si="4"/>
        <v>0</v>
      </c>
      <c r="L24" s="11">
        <f t="shared" si="4"/>
        <v>0</v>
      </c>
      <c r="M24" s="11">
        <f t="shared" si="4"/>
        <v>5.9629629629629628</v>
      </c>
    </row>
    <row r="25" spans="1:13" x14ac:dyDescent="0.25">
      <c r="A25" s="9" t="str">
        <f t="shared" si="0"/>
        <v>Simon Boyes</v>
      </c>
      <c r="B25" s="10"/>
      <c r="C25" s="11">
        <f t="shared" ref="C25:M25" si="5">IF(ISNUMBER($B7),C7/$B7," ")</f>
        <v>1.2916666666666667</v>
      </c>
      <c r="D25" s="11">
        <f t="shared" si="5"/>
        <v>0.58333333333333337</v>
      </c>
      <c r="E25" s="11">
        <f t="shared" si="5"/>
        <v>1.2916666666666667</v>
      </c>
      <c r="F25" s="11">
        <f t="shared" si="5"/>
        <v>5.583333333333333</v>
      </c>
      <c r="G25" s="11">
        <f t="shared" si="5"/>
        <v>1.75</v>
      </c>
      <c r="H25" s="11">
        <f t="shared" si="5"/>
        <v>1.1666666666666667</v>
      </c>
      <c r="I25" s="11">
        <f t="shared" si="5"/>
        <v>4.1666666666666664E-2</v>
      </c>
      <c r="J25" s="11">
        <f t="shared" si="5"/>
        <v>1.875</v>
      </c>
      <c r="K25" s="11">
        <f t="shared" si="5"/>
        <v>0</v>
      </c>
      <c r="L25" s="11">
        <f t="shared" si="5"/>
        <v>4.1666666666666664E-2</v>
      </c>
      <c r="M25" s="11">
        <f t="shared" si="5"/>
        <v>5.625</v>
      </c>
    </row>
    <row r="26" spans="1:13" x14ac:dyDescent="0.25">
      <c r="A26" s="9" t="str">
        <f t="shared" si="0"/>
        <v>Darren Roberts</v>
      </c>
      <c r="B26" s="10"/>
      <c r="C26" s="11">
        <f t="shared" ref="C26:M26" si="6">IF(ISNUMBER($B8),C8/$B8," ")</f>
        <v>0.14285714285714285</v>
      </c>
      <c r="D26" s="11">
        <f t="shared" si="6"/>
        <v>0.14285714285714285</v>
      </c>
      <c r="E26" s="11">
        <f t="shared" si="6"/>
        <v>0.14285714285714285</v>
      </c>
      <c r="F26" s="11">
        <f t="shared" si="6"/>
        <v>1.7142857142857142</v>
      </c>
      <c r="G26" s="11">
        <f t="shared" si="6"/>
        <v>1.2857142857142858</v>
      </c>
      <c r="H26" s="11">
        <f t="shared" si="6"/>
        <v>1</v>
      </c>
      <c r="I26" s="11">
        <f t="shared" si="6"/>
        <v>0</v>
      </c>
      <c r="J26" s="11">
        <f t="shared" si="6"/>
        <v>1.5714285714285714</v>
      </c>
      <c r="K26" s="11">
        <f t="shared" si="6"/>
        <v>0</v>
      </c>
      <c r="L26" s="11">
        <f t="shared" si="6"/>
        <v>0</v>
      </c>
      <c r="M26" s="11">
        <f t="shared" si="6"/>
        <v>0.8571428571428571</v>
      </c>
    </row>
    <row r="27" spans="1:13" x14ac:dyDescent="0.25">
      <c r="A27" s="9" t="str">
        <f t="shared" si="0"/>
        <v>Joel Patterson</v>
      </c>
      <c r="B27" s="10"/>
      <c r="C27" s="11">
        <f t="shared" ref="C27:M27" si="7">IF(ISNUMBER($B9),C9/$B9," ")</f>
        <v>3.8461538461538463</v>
      </c>
      <c r="D27" s="11">
        <f t="shared" si="7"/>
        <v>1.1538461538461537</v>
      </c>
      <c r="E27" s="11">
        <f t="shared" si="7"/>
        <v>1.3076923076923077</v>
      </c>
      <c r="F27" s="11">
        <f t="shared" si="7"/>
        <v>1.9230769230769231</v>
      </c>
      <c r="G27" s="11">
        <f t="shared" si="7"/>
        <v>1.4615384615384615</v>
      </c>
      <c r="H27" s="11">
        <f t="shared" si="7"/>
        <v>1.6923076923076923</v>
      </c>
      <c r="I27" s="11">
        <f t="shared" si="7"/>
        <v>7.6923076923076927E-2</v>
      </c>
      <c r="J27" s="11">
        <f t="shared" si="7"/>
        <v>1.8461538461538463</v>
      </c>
      <c r="K27" s="11">
        <f t="shared" si="7"/>
        <v>7.6923076923076927E-2</v>
      </c>
      <c r="L27" s="11">
        <f t="shared" si="7"/>
        <v>0</v>
      </c>
      <c r="M27" s="11">
        <f t="shared" si="7"/>
        <v>12.461538461538462</v>
      </c>
    </row>
    <row r="28" spans="1:13" x14ac:dyDescent="0.25">
      <c r="A28" s="9" t="str">
        <f t="shared" si="0"/>
        <v>Matt McMahon</v>
      </c>
      <c r="B28" s="10"/>
      <c r="C28" s="11">
        <f t="shared" ref="C28:M28" si="8">IF(ISNUMBER($B10),C10/$B10," ")</f>
        <v>0.5714285714285714</v>
      </c>
      <c r="D28" s="11">
        <f t="shared" si="8"/>
        <v>0</v>
      </c>
      <c r="E28" s="11">
        <f t="shared" si="8"/>
        <v>0.14285714285714285</v>
      </c>
      <c r="F28" s="11">
        <f t="shared" si="8"/>
        <v>2.2380952380952381</v>
      </c>
      <c r="G28" s="11">
        <f t="shared" si="8"/>
        <v>0.5714285714285714</v>
      </c>
      <c r="H28" s="11">
        <f t="shared" si="8"/>
        <v>0.66666666666666663</v>
      </c>
      <c r="I28" s="11">
        <f t="shared" si="8"/>
        <v>0</v>
      </c>
      <c r="J28" s="11">
        <f t="shared" si="8"/>
        <v>1.1428571428571428</v>
      </c>
      <c r="K28" s="11">
        <f t="shared" si="8"/>
        <v>0</v>
      </c>
      <c r="L28" s="11">
        <f t="shared" si="8"/>
        <v>0</v>
      </c>
      <c r="M28" s="11">
        <f t="shared" si="8"/>
        <v>1.2857142857142858</v>
      </c>
    </row>
    <row r="29" spans="1:13" x14ac:dyDescent="0.25">
      <c r="A29" s="9" t="str">
        <f t="shared" si="0"/>
        <v>Andrew Baird</v>
      </c>
      <c r="B29" s="10"/>
      <c r="C29" s="11">
        <f t="shared" ref="C29:M29" si="9">IF(ISNUMBER($B11),C11/$B11," ")</f>
        <v>1.6206896551724137</v>
      </c>
      <c r="D29" s="11">
        <f t="shared" si="9"/>
        <v>0.75862068965517238</v>
      </c>
      <c r="E29" s="11">
        <f t="shared" si="9"/>
        <v>0.86206896551724133</v>
      </c>
      <c r="F29" s="11">
        <f t="shared" si="9"/>
        <v>5.2068965517241379</v>
      </c>
      <c r="G29" s="11">
        <f t="shared" si="9"/>
        <v>1.5517241379310345</v>
      </c>
      <c r="H29" s="11">
        <f t="shared" si="9"/>
        <v>0.82758620689655171</v>
      </c>
      <c r="I29" s="11">
        <f t="shared" si="9"/>
        <v>0.2413793103448276</v>
      </c>
      <c r="J29" s="11">
        <f t="shared" si="9"/>
        <v>1.4827586206896552</v>
      </c>
      <c r="K29" s="11">
        <f t="shared" si="9"/>
        <v>6.8965517241379309E-2</v>
      </c>
      <c r="L29" s="11">
        <f t="shared" si="9"/>
        <v>0</v>
      </c>
      <c r="M29" s="11">
        <f t="shared" si="9"/>
        <v>6.3793103448275863</v>
      </c>
    </row>
    <row r="30" spans="1:13" x14ac:dyDescent="0.25">
      <c r="A30" s="9" t="str">
        <f t="shared" si="0"/>
        <v>Lachlan Carr</v>
      </c>
      <c r="B30" s="17"/>
      <c r="C30" s="11">
        <f t="shared" ref="C30:M30" si="10">IF(ISNUMBER($B12),C12/$B12," ")</f>
        <v>3</v>
      </c>
      <c r="D30" s="11">
        <f t="shared" si="10"/>
        <v>0</v>
      </c>
      <c r="E30" s="11">
        <f t="shared" si="10"/>
        <v>2</v>
      </c>
      <c r="F30" s="11">
        <f t="shared" si="10"/>
        <v>7</v>
      </c>
      <c r="G30" s="11">
        <f t="shared" si="10"/>
        <v>5</v>
      </c>
      <c r="H30" s="11">
        <f t="shared" si="10"/>
        <v>5</v>
      </c>
      <c r="I30" s="11">
        <f t="shared" si="10"/>
        <v>0</v>
      </c>
      <c r="J30" s="11">
        <f t="shared" si="10"/>
        <v>3</v>
      </c>
      <c r="K30" s="11">
        <f t="shared" si="10"/>
        <v>0</v>
      </c>
      <c r="L30" s="11">
        <f t="shared" si="10"/>
        <v>0</v>
      </c>
      <c r="M30" s="11">
        <f t="shared" si="10"/>
        <v>8</v>
      </c>
    </row>
    <row r="31" spans="1:13" x14ac:dyDescent="0.25">
      <c r="A31" s="9" t="str">
        <f t="shared" si="0"/>
        <v>Luke Duffy</v>
      </c>
      <c r="B31" s="17"/>
      <c r="C31" s="11">
        <f t="shared" ref="C31:M31" si="11">IF(ISNUMBER($B13),C13/$B13," ")</f>
        <v>2.125</v>
      </c>
      <c r="D31" s="11">
        <f t="shared" si="11"/>
        <v>0.5</v>
      </c>
      <c r="E31" s="11">
        <f t="shared" si="11"/>
        <v>0.625</v>
      </c>
      <c r="F31" s="11">
        <f t="shared" si="11"/>
        <v>4.625</v>
      </c>
      <c r="G31" s="11">
        <f t="shared" si="11"/>
        <v>1.75</v>
      </c>
      <c r="H31" s="11">
        <f t="shared" si="11"/>
        <v>1.375</v>
      </c>
      <c r="I31" s="11">
        <f t="shared" si="11"/>
        <v>0.125</v>
      </c>
      <c r="J31" s="11">
        <f t="shared" si="11"/>
        <v>1.25</v>
      </c>
      <c r="K31" s="11">
        <f t="shared" si="11"/>
        <v>0</v>
      </c>
      <c r="L31" s="11">
        <f t="shared" si="11"/>
        <v>0</v>
      </c>
      <c r="M31" s="11">
        <f t="shared" si="11"/>
        <v>6.375</v>
      </c>
    </row>
    <row r="32" spans="1:13" x14ac:dyDescent="0.25">
      <c r="A32" s="9" t="str">
        <f t="shared" si="0"/>
        <v>Jackson Duffy</v>
      </c>
      <c r="B32" s="17"/>
      <c r="C32" s="11">
        <f t="shared" ref="C32:M32" si="12">IF(ISNUMBER($B14),C14/$B14," ")</f>
        <v>0.5</v>
      </c>
      <c r="D32" s="11">
        <f t="shared" si="12"/>
        <v>0.5</v>
      </c>
      <c r="E32" s="11">
        <f t="shared" si="12"/>
        <v>0.25</v>
      </c>
      <c r="F32" s="11">
        <f t="shared" si="12"/>
        <v>3.25</v>
      </c>
      <c r="G32" s="11">
        <f t="shared" si="12"/>
        <v>1.5</v>
      </c>
      <c r="H32" s="11">
        <f t="shared" si="12"/>
        <v>1.25</v>
      </c>
      <c r="I32" s="11">
        <f t="shared" si="12"/>
        <v>0.5</v>
      </c>
      <c r="J32" s="11">
        <f t="shared" si="12"/>
        <v>0.75</v>
      </c>
      <c r="K32" s="11">
        <f t="shared" si="12"/>
        <v>0</v>
      </c>
      <c r="L32" s="11">
        <f t="shared" si="12"/>
        <v>0</v>
      </c>
      <c r="M32" s="11">
        <f t="shared" si="12"/>
        <v>2.75</v>
      </c>
    </row>
    <row r="33" spans="1:13" x14ac:dyDescent="0.25">
      <c r="A33" s="9" t="str">
        <f t="shared" si="0"/>
        <v>Shannon Pye</v>
      </c>
      <c r="B33" s="17"/>
      <c r="C33" s="11">
        <f t="shared" ref="C33:M34" si="13">IF(ISNUMBER($B15),C15/$B15," ")</f>
        <v>0</v>
      </c>
      <c r="D33" s="11">
        <f t="shared" si="13"/>
        <v>2</v>
      </c>
      <c r="E33" s="11">
        <f t="shared" si="13"/>
        <v>0</v>
      </c>
      <c r="F33" s="11">
        <f t="shared" si="13"/>
        <v>5</v>
      </c>
      <c r="G33" s="11">
        <f t="shared" si="13"/>
        <v>3</v>
      </c>
      <c r="H33" s="11">
        <f t="shared" si="13"/>
        <v>1</v>
      </c>
      <c r="I33" s="11">
        <f t="shared" si="13"/>
        <v>0</v>
      </c>
      <c r="J33" s="11">
        <f t="shared" si="13"/>
        <v>0</v>
      </c>
      <c r="K33" s="11">
        <f t="shared" si="13"/>
        <v>0</v>
      </c>
      <c r="L33" s="11">
        <f t="shared" si="13"/>
        <v>0</v>
      </c>
      <c r="M33" s="11">
        <f t="shared" si="13"/>
        <v>6</v>
      </c>
    </row>
    <row r="34" spans="1:13" x14ac:dyDescent="0.25">
      <c r="A34" s="9" t="str">
        <f t="shared" si="0"/>
        <v xml:space="preserve"> </v>
      </c>
      <c r="B34" s="17"/>
      <c r="C34" s="11" t="str">
        <f t="shared" si="13"/>
        <v xml:space="preserve"> </v>
      </c>
      <c r="D34" s="11" t="str">
        <f t="shared" si="13"/>
        <v xml:space="preserve"> </v>
      </c>
      <c r="E34" s="11" t="str">
        <f t="shared" si="13"/>
        <v xml:space="preserve"> </v>
      </c>
      <c r="F34" s="11" t="str">
        <f t="shared" si="13"/>
        <v xml:space="preserve"> </v>
      </c>
      <c r="G34" s="11" t="str">
        <f t="shared" si="13"/>
        <v xml:space="preserve"> </v>
      </c>
      <c r="H34" s="11" t="str">
        <f t="shared" si="13"/>
        <v xml:space="preserve"> </v>
      </c>
      <c r="I34" s="11" t="str">
        <f t="shared" si="13"/>
        <v xml:space="preserve"> </v>
      </c>
      <c r="J34" s="11" t="str">
        <f t="shared" si="13"/>
        <v xml:space="preserve"> </v>
      </c>
      <c r="K34" s="11" t="str">
        <f t="shared" si="13"/>
        <v xml:space="preserve"> </v>
      </c>
      <c r="L34" s="11" t="str">
        <f t="shared" si="13"/>
        <v xml:space="preserve"> </v>
      </c>
      <c r="M34" s="11" t="str">
        <f t="shared" si="13"/>
        <v xml:space="preserve"> </v>
      </c>
    </row>
  </sheetData>
  <mergeCells count="3">
    <mergeCell ref="A1:O1"/>
    <mergeCell ref="A18:M18"/>
    <mergeCell ref="A19:M19"/>
  </mergeCells>
  <conditionalFormatting sqref="A13:A15">
    <cfRule type="expression" dxfId="5" priority="3">
      <formula>O13&gt;12</formula>
    </cfRule>
  </conditionalFormatting>
  <conditionalFormatting sqref="A3:A12">
    <cfRule type="expression" dxfId="4" priority="2">
      <formula>O3&gt;11</formula>
    </cfRule>
  </conditionalFormatting>
  <conditionalFormatting sqref="A16">
    <cfRule type="expression" dxfId="3" priority="1">
      <formula>O16&gt;12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5"/>
  <sheetViews>
    <sheetView workbookViewId="0">
      <selection activeCell="P2" sqref="P2"/>
    </sheetView>
  </sheetViews>
  <sheetFormatPr defaultRowHeight="15" x14ac:dyDescent="0.25"/>
  <cols>
    <col min="1" max="1" width="23.85546875" style="16" bestFit="1" customWidth="1"/>
    <col min="2" max="13" width="9.140625" style="16"/>
    <col min="14" max="14" width="17" style="16" bestFit="1" customWidth="1"/>
    <col min="15" max="15" width="15.140625" style="16" bestFit="1" customWidth="1"/>
    <col min="16" max="16384" width="9.140625" style="16"/>
  </cols>
  <sheetData>
    <row r="1" spans="1:16" x14ac:dyDescent="0.25">
      <c r="A1" s="65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23" t="s">
        <v>135</v>
      </c>
    </row>
    <row r="2" spans="1:16" x14ac:dyDescent="0.25">
      <c r="A2" s="17" t="s">
        <v>43</v>
      </c>
      <c r="B2" s="17" t="s">
        <v>44</v>
      </c>
      <c r="C2" s="17" t="s">
        <v>45</v>
      </c>
      <c r="D2" s="17" t="s">
        <v>46</v>
      </c>
      <c r="E2" s="17" t="s">
        <v>47</v>
      </c>
      <c r="F2" s="17" t="s">
        <v>48</v>
      </c>
      <c r="G2" s="17" t="s">
        <v>49</v>
      </c>
      <c r="H2" s="17" t="s">
        <v>50</v>
      </c>
      <c r="I2" s="17" t="s">
        <v>51</v>
      </c>
      <c r="J2" s="17" t="s">
        <v>52</v>
      </c>
      <c r="K2" s="17" t="s">
        <v>53</v>
      </c>
      <c r="L2" s="17" t="s">
        <v>54</v>
      </c>
      <c r="M2" s="17" t="s">
        <v>55</v>
      </c>
      <c r="N2" s="17" t="s">
        <v>84</v>
      </c>
      <c r="O2" s="17" t="s">
        <v>85</v>
      </c>
    </row>
    <row r="3" spans="1:16" x14ac:dyDescent="0.25">
      <c r="A3" s="9" t="s">
        <v>204</v>
      </c>
      <c r="B3" s="10">
        <v>1</v>
      </c>
      <c r="C3" s="10">
        <v>3</v>
      </c>
      <c r="D3" s="10">
        <v>0</v>
      </c>
      <c r="E3" s="10">
        <v>0</v>
      </c>
      <c r="F3" s="10">
        <v>7</v>
      </c>
      <c r="G3" s="10">
        <v>2</v>
      </c>
      <c r="H3" s="10">
        <v>2</v>
      </c>
      <c r="I3" s="10">
        <v>0</v>
      </c>
      <c r="J3" s="10">
        <v>1</v>
      </c>
      <c r="K3" s="10">
        <v>0</v>
      </c>
      <c r="L3" s="10">
        <v>0</v>
      </c>
      <c r="M3" s="10">
        <v>6</v>
      </c>
      <c r="N3" s="17">
        <f>VLOOKUP(A3,Games!$A$2:$D$527,3,FALSE)</f>
        <v>0</v>
      </c>
      <c r="O3" s="17">
        <f>VLOOKUP(A3,Games!$A$2:$D$527,4,FALSE)</f>
        <v>1</v>
      </c>
    </row>
    <row r="4" spans="1:16" x14ac:dyDescent="0.25">
      <c r="A4" s="9" t="s">
        <v>137</v>
      </c>
      <c r="B4" s="10">
        <v>10</v>
      </c>
      <c r="C4" s="10">
        <v>19</v>
      </c>
      <c r="D4" s="10">
        <v>6</v>
      </c>
      <c r="E4" s="10">
        <v>5</v>
      </c>
      <c r="F4" s="10">
        <v>54</v>
      </c>
      <c r="G4" s="10">
        <v>20</v>
      </c>
      <c r="H4" s="10">
        <v>5</v>
      </c>
      <c r="I4" s="10">
        <v>1</v>
      </c>
      <c r="J4" s="10">
        <v>15</v>
      </c>
      <c r="K4" s="10">
        <v>0</v>
      </c>
      <c r="L4" s="10">
        <v>0</v>
      </c>
      <c r="M4" s="10">
        <v>61</v>
      </c>
      <c r="N4" s="17">
        <f>VLOOKUP(A4,Games!$A$2:$D$527,3,FALSE)</f>
        <v>0</v>
      </c>
      <c r="O4" s="17">
        <f>VLOOKUP(A4,Games!$A$2:$D$527,4,FALSE)</f>
        <v>10</v>
      </c>
    </row>
    <row r="5" spans="1:16" x14ac:dyDescent="0.25">
      <c r="A5" s="9" t="s">
        <v>138</v>
      </c>
      <c r="B5" s="10">
        <v>24</v>
      </c>
      <c r="C5" s="10">
        <v>34</v>
      </c>
      <c r="D5" s="10">
        <v>0</v>
      </c>
      <c r="E5" s="10">
        <v>6</v>
      </c>
      <c r="F5" s="10">
        <v>117</v>
      </c>
      <c r="G5" s="10">
        <v>13</v>
      </c>
      <c r="H5" s="10">
        <v>17</v>
      </c>
      <c r="I5" s="10">
        <v>5</v>
      </c>
      <c r="J5" s="10">
        <v>50</v>
      </c>
      <c r="K5" s="10">
        <v>0</v>
      </c>
      <c r="L5" s="10">
        <v>0</v>
      </c>
      <c r="M5" s="10">
        <v>74</v>
      </c>
      <c r="N5" s="17">
        <f>VLOOKUP(A5,Games!$A$2:$D$527,3,FALSE)</f>
        <v>0</v>
      </c>
      <c r="O5" s="17">
        <f>VLOOKUP(A5,Games!$A$2:$D$527,4,FALSE)</f>
        <v>24</v>
      </c>
    </row>
    <row r="6" spans="1:16" x14ac:dyDescent="0.25">
      <c r="A6" s="9" t="s">
        <v>211</v>
      </c>
      <c r="B6" s="10">
        <v>1</v>
      </c>
      <c r="C6" s="10">
        <v>2</v>
      </c>
      <c r="D6" s="10">
        <v>0</v>
      </c>
      <c r="E6" s="10">
        <v>1</v>
      </c>
      <c r="F6" s="10">
        <v>8</v>
      </c>
      <c r="G6" s="10">
        <v>0</v>
      </c>
      <c r="H6" s="10">
        <v>0</v>
      </c>
      <c r="I6" s="10">
        <v>0</v>
      </c>
      <c r="J6" s="10">
        <v>4</v>
      </c>
      <c r="K6" s="10">
        <v>0</v>
      </c>
      <c r="L6" s="10">
        <v>0</v>
      </c>
      <c r="M6" s="10">
        <v>5</v>
      </c>
      <c r="N6" s="17">
        <f>VLOOKUP(A6,Games!$A$2:$D$527,3,FALSE)</f>
        <v>0</v>
      </c>
      <c r="O6" s="17">
        <f>VLOOKUP(A6,Games!$A$2:$D$527,4,FALSE)</f>
        <v>1</v>
      </c>
    </row>
    <row r="7" spans="1:16" x14ac:dyDescent="0.25">
      <c r="A7" s="9" t="s">
        <v>184</v>
      </c>
      <c r="B7" s="10">
        <v>11</v>
      </c>
      <c r="C7" s="10">
        <v>32</v>
      </c>
      <c r="D7" s="10">
        <v>1</v>
      </c>
      <c r="E7" s="10">
        <v>32</v>
      </c>
      <c r="F7" s="10">
        <v>93</v>
      </c>
      <c r="G7" s="10">
        <v>3</v>
      </c>
      <c r="H7" s="10">
        <v>17</v>
      </c>
      <c r="I7" s="10">
        <v>2</v>
      </c>
      <c r="J7" s="10">
        <v>15</v>
      </c>
      <c r="K7" s="10">
        <v>0</v>
      </c>
      <c r="L7" s="10">
        <v>0</v>
      </c>
      <c r="M7" s="10">
        <v>99</v>
      </c>
      <c r="N7" s="17">
        <f>VLOOKUP(A7,Games!$A$2:$D$527,3,FALSE)</f>
        <v>0</v>
      </c>
      <c r="O7" s="17">
        <f>VLOOKUP(A7,Games!$A$2:$D$527,4,FALSE)</f>
        <v>11</v>
      </c>
    </row>
    <row r="8" spans="1:16" x14ac:dyDescent="0.25">
      <c r="A8" s="9" t="s">
        <v>136</v>
      </c>
      <c r="B8" s="10">
        <v>15</v>
      </c>
      <c r="C8" s="10">
        <v>22</v>
      </c>
      <c r="D8" s="10">
        <v>3</v>
      </c>
      <c r="E8" s="10">
        <v>5</v>
      </c>
      <c r="F8" s="10">
        <v>91</v>
      </c>
      <c r="G8" s="10">
        <v>12</v>
      </c>
      <c r="H8" s="10">
        <v>9</v>
      </c>
      <c r="I8" s="10">
        <v>0</v>
      </c>
      <c r="J8" s="10">
        <v>20</v>
      </c>
      <c r="K8" s="10">
        <v>0</v>
      </c>
      <c r="L8" s="10">
        <v>0</v>
      </c>
      <c r="M8" s="10">
        <v>58</v>
      </c>
      <c r="N8" s="17">
        <f>VLOOKUP(A8,Games!$A$2:$D$527,3,FALSE)</f>
        <v>0</v>
      </c>
      <c r="O8" s="17">
        <f>VLOOKUP(A8,Games!$A$2:$D$527,4,FALSE)</f>
        <v>15</v>
      </c>
    </row>
    <row r="9" spans="1:16" x14ac:dyDescent="0.25">
      <c r="A9" s="9" t="s">
        <v>189</v>
      </c>
      <c r="B9" s="10">
        <v>8</v>
      </c>
      <c r="C9" s="10">
        <v>26</v>
      </c>
      <c r="D9" s="10">
        <v>0</v>
      </c>
      <c r="E9" s="10">
        <v>19</v>
      </c>
      <c r="F9" s="10">
        <v>51</v>
      </c>
      <c r="G9" s="10">
        <v>7</v>
      </c>
      <c r="H9" s="10">
        <v>2</v>
      </c>
      <c r="I9" s="10">
        <v>5</v>
      </c>
      <c r="J9" s="10">
        <v>9</v>
      </c>
      <c r="K9" s="10">
        <v>0</v>
      </c>
      <c r="L9" s="10">
        <v>0</v>
      </c>
      <c r="M9" s="10">
        <v>71</v>
      </c>
      <c r="N9" s="17">
        <f>VLOOKUP(A9,Games!$A$2:$D$527,3,FALSE)</f>
        <v>0</v>
      </c>
      <c r="O9" s="17">
        <f>VLOOKUP(A9,Games!$A$2:$D$527,4,FALSE)</f>
        <v>8</v>
      </c>
    </row>
    <row r="10" spans="1:16" x14ac:dyDescent="0.25">
      <c r="A10" s="9" t="s">
        <v>190</v>
      </c>
      <c r="B10" s="10">
        <v>2</v>
      </c>
      <c r="C10" s="10">
        <v>2</v>
      </c>
      <c r="D10" s="10">
        <v>0</v>
      </c>
      <c r="E10" s="10">
        <v>0</v>
      </c>
      <c r="F10" s="10">
        <v>7</v>
      </c>
      <c r="G10" s="10">
        <v>0</v>
      </c>
      <c r="H10" s="10">
        <v>2</v>
      </c>
      <c r="I10" s="10">
        <v>0</v>
      </c>
      <c r="J10" s="10">
        <v>1</v>
      </c>
      <c r="K10" s="10">
        <v>0</v>
      </c>
      <c r="L10" s="10">
        <v>0</v>
      </c>
      <c r="M10" s="10">
        <v>4</v>
      </c>
      <c r="N10" s="17">
        <f>VLOOKUP(A10,Games!$A$2:$D$527,3,FALSE)</f>
        <v>0</v>
      </c>
      <c r="O10" s="17">
        <f>VLOOKUP(A10,Games!$A$2:$D$527,4,FALSE)</f>
        <v>2</v>
      </c>
    </row>
    <row r="11" spans="1:16" x14ac:dyDescent="0.25">
      <c r="A11" s="9" t="s">
        <v>139</v>
      </c>
      <c r="B11" s="10">
        <v>23</v>
      </c>
      <c r="C11" s="10">
        <v>16</v>
      </c>
      <c r="D11" s="10">
        <v>1</v>
      </c>
      <c r="E11" s="10">
        <v>4</v>
      </c>
      <c r="F11" s="10">
        <v>59</v>
      </c>
      <c r="G11" s="10">
        <v>44</v>
      </c>
      <c r="H11" s="10">
        <v>34</v>
      </c>
      <c r="I11" s="10">
        <v>2</v>
      </c>
      <c r="J11" s="10">
        <v>31</v>
      </c>
      <c r="K11" s="10">
        <v>0</v>
      </c>
      <c r="L11" s="10">
        <v>0</v>
      </c>
      <c r="M11" s="10">
        <v>39</v>
      </c>
      <c r="N11" s="17">
        <f>VLOOKUP(A11,Games!$A$2:$D$527,3,FALSE)</f>
        <v>0</v>
      </c>
      <c r="O11" s="17">
        <f>VLOOKUP(A11,Games!$A$2:$D$527,4,FALSE)</f>
        <v>23</v>
      </c>
    </row>
    <row r="12" spans="1:16" x14ac:dyDescent="0.25">
      <c r="A12" s="9" t="s">
        <v>140</v>
      </c>
      <c r="B12" s="17">
        <v>28</v>
      </c>
      <c r="C12" s="17">
        <v>14</v>
      </c>
      <c r="D12" s="17">
        <v>23</v>
      </c>
      <c r="E12" s="17">
        <v>13</v>
      </c>
      <c r="F12" s="17">
        <v>59</v>
      </c>
      <c r="G12" s="17">
        <v>40</v>
      </c>
      <c r="H12" s="17">
        <v>28</v>
      </c>
      <c r="I12" s="17">
        <v>2</v>
      </c>
      <c r="J12" s="17">
        <v>46</v>
      </c>
      <c r="K12" s="17">
        <v>0</v>
      </c>
      <c r="L12" s="17">
        <v>0</v>
      </c>
      <c r="M12" s="17">
        <v>110</v>
      </c>
      <c r="N12" s="17">
        <f>VLOOKUP(A12,Games!$A$2:$D$527,3,FALSE)</f>
        <v>0</v>
      </c>
      <c r="O12" s="17">
        <f>VLOOKUP(A12,Games!$A$2:$D$527,4,FALSE)</f>
        <v>28</v>
      </c>
    </row>
    <row r="13" spans="1:16" x14ac:dyDescent="0.25">
      <c r="A13" s="9" t="s">
        <v>141</v>
      </c>
      <c r="B13" s="17">
        <v>12</v>
      </c>
      <c r="C13" s="17">
        <v>43</v>
      </c>
      <c r="D13" s="17">
        <v>10</v>
      </c>
      <c r="E13" s="17">
        <v>18</v>
      </c>
      <c r="F13" s="17">
        <v>75</v>
      </c>
      <c r="G13" s="17">
        <v>21</v>
      </c>
      <c r="H13" s="17">
        <v>20</v>
      </c>
      <c r="I13" s="17">
        <v>2</v>
      </c>
      <c r="J13" s="17">
        <v>13</v>
      </c>
      <c r="K13" s="17">
        <v>0</v>
      </c>
      <c r="L13" s="17">
        <v>0</v>
      </c>
      <c r="M13" s="17">
        <v>134</v>
      </c>
      <c r="N13" s="17">
        <f>VLOOKUP(A13,Games!$A$2:$D$527,3,FALSE)</f>
        <v>0</v>
      </c>
      <c r="O13" s="17">
        <f>VLOOKUP(A13,Games!$A$2:$D$527,4,FALSE)</f>
        <v>12</v>
      </c>
    </row>
    <row r="14" spans="1:16" x14ac:dyDescent="0.25">
      <c r="A14" s="9" t="s">
        <v>142</v>
      </c>
      <c r="B14" s="17">
        <v>21</v>
      </c>
      <c r="C14" s="17">
        <v>37</v>
      </c>
      <c r="D14" s="17">
        <v>31</v>
      </c>
      <c r="E14" s="17">
        <v>6</v>
      </c>
      <c r="F14" s="17">
        <v>69</v>
      </c>
      <c r="G14" s="17">
        <v>24</v>
      </c>
      <c r="H14" s="17">
        <v>27</v>
      </c>
      <c r="I14" s="17">
        <v>2</v>
      </c>
      <c r="J14" s="17">
        <v>17</v>
      </c>
      <c r="K14" s="17">
        <v>0</v>
      </c>
      <c r="L14" s="17">
        <v>1</v>
      </c>
      <c r="M14" s="17">
        <v>173</v>
      </c>
      <c r="N14" s="17">
        <f>VLOOKUP(A14,Games!$A$2:$D$527,3,FALSE)</f>
        <v>0</v>
      </c>
      <c r="O14" s="17">
        <f>VLOOKUP(A14,Games!$A$2:$D$527,4,FALSE)</f>
        <v>21</v>
      </c>
    </row>
    <row r="15" spans="1:16" x14ac:dyDescent="0.25">
      <c r="A15" s="9" t="s">
        <v>143</v>
      </c>
      <c r="B15" s="17">
        <v>20</v>
      </c>
      <c r="C15" s="17">
        <v>23</v>
      </c>
      <c r="D15" s="17">
        <v>0</v>
      </c>
      <c r="E15" s="17">
        <v>6</v>
      </c>
      <c r="F15" s="17">
        <v>93</v>
      </c>
      <c r="G15" s="17">
        <v>10</v>
      </c>
      <c r="H15" s="17">
        <v>9</v>
      </c>
      <c r="I15" s="17">
        <v>2</v>
      </c>
      <c r="J15" s="17">
        <v>23</v>
      </c>
      <c r="K15" s="17">
        <v>0</v>
      </c>
      <c r="L15" s="17">
        <v>0</v>
      </c>
      <c r="M15" s="17">
        <v>52</v>
      </c>
      <c r="N15" s="17">
        <f>VLOOKUP(A15,Games!$A$2:$D$527,3,FALSE)</f>
        <v>0</v>
      </c>
      <c r="O15" s="17">
        <f>VLOOKUP(A15,Games!$A$2:$D$527,4,FALSE)</f>
        <v>20</v>
      </c>
    </row>
    <row r="16" spans="1:16" x14ac:dyDescent="0.25">
      <c r="A16" s="9" t="s">
        <v>144</v>
      </c>
      <c r="B16" s="17">
        <v>15</v>
      </c>
      <c r="C16" s="17">
        <v>21</v>
      </c>
      <c r="D16" s="17">
        <v>19</v>
      </c>
      <c r="E16" s="17">
        <v>16</v>
      </c>
      <c r="F16" s="17">
        <v>43</v>
      </c>
      <c r="G16" s="17">
        <v>30</v>
      </c>
      <c r="H16" s="17">
        <v>16</v>
      </c>
      <c r="I16" s="17">
        <v>2</v>
      </c>
      <c r="J16" s="17">
        <v>21</v>
      </c>
      <c r="K16" s="17">
        <v>0</v>
      </c>
      <c r="L16" s="17">
        <v>0</v>
      </c>
      <c r="M16" s="17">
        <v>115</v>
      </c>
      <c r="N16" s="17">
        <f>VLOOKUP(A16,Games!$A$2:$D$527,3,FALSE)</f>
        <v>0</v>
      </c>
      <c r="O16" s="17">
        <f>VLOOKUP(A16,Games!$A$2:$D$527,4,FALSE)</f>
        <v>15</v>
      </c>
    </row>
    <row r="17" spans="1:15" x14ac:dyDescent="0.25">
      <c r="A17" s="9" t="s">
        <v>158</v>
      </c>
      <c r="B17" s="17">
        <v>4</v>
      </c>
      <c r="C17" s="17">
        <v>3</v>
      </c>
      <c r="D17" s="17">
        <v>4</v>
      </c>
      <c r="E17" s="17">
        <v>0</v>
      </c>
      <c r="F17" s="17">
        <v>7</v>
      </c>
      <c r="G17" s="17">
        <v>4</v>
      </c>
      <c r="H17" s="17">
        <v>1</v>
      </c>
      <c r="I17" s="17">
        <v>0</v>
      </c>
      <c r="J17" s="17">
        <v>11</v>
      </c>
      <c r="K17" s="17">
        <v>0</v>
      </c>
      <c r="L17" s="17">
        <v>0</v>
      </c>
      <c r="M17" s="17">
        <v>18</v>
      </c>
      <c r="N17" s="17">
        <f>VLOOKUP(A17,Games!$A$2:$D$527,3,FALSE)</f>
        <v>0</v>
      </c>
      <c r="O17" s="17">
        <f>VLOOKUP(A17,Games!$A$2:$D$527,4,FALSE)</f>
        <v>4</v>
      </c>
    </row>
    <row r="18" spans="1:15" x14ac:dyDescent="0.25">
      <c r="A18" s="9" t="s">
        <v>171</v>
      </c>
      <c r="B18" s="17">
        <v>2</v>
      </c>
      <c r="C18" s="17">
        <v>3</v>
      </c>
      <c r="D18" s="17">
        <v>0</v>
      </c>
      <c r="E18" s="17">
        <v>0</v>
      </c>
      <c r="F18" s="17">
        <v>17</v>
      </c>
      <c r="G18" s="17">
        <v>2</v>
      </c>
      <c r="H18" s="17">
        <v>1</v>
      </c>
      <c r="I18" s="17">
        <v>0</v>
      </c>
      <c r="J18" s="17">
        <v>2</v>
      </c>
      <c r="K18" s="17">
        <v>0</v>
      </c>
      <c r="L18" s="17">
        <v>0</v>
      </c>
      <c r="M18" s="17">
        <v>6</v>
      </c>
      <c r="N18" s="17">
        <f>VLOOKUP(A18,Games!$A$2:$D$527,3,FALSE)</f>
        <v>0</v>
      </c>
      <c r="O18" s="17">
        <f>VLOOKUP(A18,Games!$A$2:$D$527,4,FALSE)</f>
        <v>2</v>
      </c>
    </row>
    <row r="19" spans="1:15" x14ac:dyDescent="0.25">
      <c r="A19" s="9" t="s">
        <v>195</v>
      </c>
      <c r="B19" s="17">
        <v>7</v>
      </c>
      <c r="C19" s="17">
        <v>13</v>
      </c>
      <c r="D19" s="17">
        <v>3</v>
      </c>
      <c r="E19" s="17">
        <v>1</v>
      </c>
      <c r="F19" s="17">
        <v>23</v>
      </c>
      <c r="G19" s="17">
        <v>6</v>
      </c>
      <c r="H19" s="17">
        <v>13</v>
      </c>
      <c r="I19" s="17">
        <v>0</v>
      </c>
      <c r="J19" s="17">
        <v>10</v>
      </c>
      <c r="K19" s="17">
        <v>0</v>
      </c>
      <c r="L19" s="17">
        <v>0</v>
      </c>
      <c r="M19" s="17">
        <v>36</v>
      </c>
      <c r="N19" s="17">
        <f>VLOOKUP(A19,Games!$A$2:$D$527,3,FALSE)</f>
        <v>0</v>
      </c>
      <c r="O19" s="17">
        <f>VLOOKUP(A19,Games!$A$2:$D$527,4,FALSE)</f>
        <v>7</v>
      </c>
    </row>
    <row r="20" spans="1:15" x14ac:dyDescent="0.25">
      <c r="A20" s="9" t="s">
        <v>220</v>
      </c>
      <c r="B20" s="17">
        <v>1</v>
      </c>
      <c r="C20" s="17">
        <v>1</v>
      </c>
      <c r="D20" s="17">
        <v>0</v>
      </c>
      <c r="E20" s="17">
        <v>0</v>
      </c>
      <c r="F20" s="17">
        <v>6</v>
      </c>
      <c r="G20" s="17">
        <v>1</v>
      </c>
      <c r="H20" s="17">
        <v>0</v>
      </c>
      <c r="I20" s="17">
        <v>0</v>
      </c>
      <c r="J20" s="17">
        <v>1</v>
      </c>
      <c r="K20" s="17">
        <v>0</v>
      </c>
      <c r="L20" s="17">
        <v>0</v>
      </c>
      <c r="M20" s="17">
        <v>2</v>
      </c>
      <c r="N20" s="17">
        <f>VLOOKUP(A20,Games!$A$2:$D$527,3,FALSE)</f>
        <v>0</v>
      </c>
      <c r="O20" s="17">
        <f>VLOOKUP(A20,Games!$A$2:$D$527,4,FALSE)</f>
        <v>1</v>
      </c>
    </row>
    <row r="21" spans="1:15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9"/>
      <c r="O21" s="19"/>
    </row>
    <row r="22" spans="1:1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5">
      <c r="A24" s="68" t="s">
        <v>56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5" x14ac:dyDescent="0.25">
      <c r="A25" s="65" t="s">
        <v>135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5" x14ac:dyDescent="0.25">
      <c r="A26" s="17" t="s">
        <v>43</v>
      </c>
      <c r="B26" s="17" t="s">
        <v>44</v>
      </c>
      <c r="C26" s="17" t="s">
        <v>45</v>
      </c>
      <c r="D26" s="17" t="s">
        <v>46</v>
      </c>
      <c r="E26" s="17" t="s">
        <v>47</v>
      </c>
      <c r="F26" s="17" t="s">
        <v>48</v>
      </c>
      <c r="G26" s="17" t="s">
        <v>49</v>
      </c>
      <c r="H26" s="17" t="s">
        <v>50</v>
      </c>
      <c r="I26" s="17" t="s">
        <v>51</v>
      </c>
      <c r="J26" s="17" t="s">
        <v>52</v>
      </c>
      <c r="K26" s="17" t="s">
        <v>53</v>
      </c>
      <c r="L26" s="17" t="s">
        <v>54</v>
      </c>
      <c r="M26" s="17" t="s">
        <v>55</v>
      </c>
    </row>
    <row r="27" spans="1:15" x14ac:dyDescent="0.25">
      <c r="A27" s="9" t="str">
        <f t="shared" ref="A27:A44" si="0">IF(A3=""," ",A3)</f>
        <v>Andrew Barber</v>
      </c>
      <c r="B27" s="10"/>
      <c r="C27" s="11">
        <f t="shared" ref="C27:M27" si="1">IF(ISNUMBER($B3),C3/$B3," ")</f>
        <v>3</v>
      </c>
      <c r="D27" s="11">
        <f t="shared" si="1"/>
        <v>0</v>
      </c>
      <c r="E27" s="11">
        <f t="shared" si="1"/>
        <v>0</v>
      </c>
      <c r="F27" s="11">
        <f t="shared" si="1"/>
        <v>7</v>
      </c>
      <c r="G27" s="11">
        <f t="shared" si="1"/>
        <v>2</v>
      </c>
      <c r="H27" s="11">
        <f t="shared" si="1"/>
        <v>2</v>
      </c>
      <c r="I27" s="11">
        <f t="shared" si="1"/>
        <v>0</v>
      </c>
      <c r="J27" s="11">
        <f t="shared" si="1"/>
        <v>1</v>
      </c>
      <c r="K27" s="11">
        <f t="shared" si="1"/>
        <v>0</v>
      </c>
      <c r="L27" s="11">
        <f t="shared" si="1"/>
        <v>0</v>
      </c>
      <c r="M27" s="11">
        <f t="shared" si="1"/>
        <v>6</v>
      </c>
    </row>
    <row r="28" spans="1:15" x14ac:dyDescent="0.25">
      <c r="A28" s="9" t="str">
        <f t="shared" si="0"/>
        <v>Matthew Goodwin</v>
      </c>
      <c r="B28" s="10"/>
      <c r="C28" s="11">
        <f t="shared" ref="C28:M28" si="2">IF(ISNUMBER($B4),C4/$B4," ")</f>
        <v>1.9</v>
      </c>
      <c r="D28" s="11">
        <f t="shared" si="2"/>
        <v>0.6</v>
      </c>
      <c r="E28" s="11">
        <f t="shared" si="2"/>
        <v>0.5</v>
      </c>
      <c r="F28" s="11">
        <f t="shared" si="2"/>
        <v>5.4</v>
      </c>
      <c r="G28" s="11">
        <f t="shared" si="2"/>
        <v>2</v>
      </c>
      <c r="H28" s="11">
        <f t="shared" si="2"/>
        <v>0.5</v>
      </c>
      <c r="I28" s="11">
        <f t="shared" si="2"/>
        <v>0.1</v>
      </c>
      <c r="J28" s="11">
        <f t="shared" si="2"/>
        <v>1.5</v>
      </c>
      <c r="K28" s="11">
        <f t="shared" si="2"/>
        <v>0</v>
      </c>
      <c r="L28" s="11">
        <f t="shared" si="2"/>
        <v>0</v>
      </c>
      <c r="M28" s="11">
        <f t="shared" si="2"/>
        <v>6.1</v>
      </c>
    </row>
    <row r="29" spans="1:15" x14ac:dyDescent="0.25">
      <c r="A29" s="9" t="str">
        <f t="shared" si="0"/>
        <v>Paul Baynham</v>
      </c>
      <c r="B29" s="10"/>
      <c r="C29" s="11">
        <f t="shared" ref="C29:M29" si="3">IF(ISNUMBER($B5),C5/$B5," ")</f>
        <v>1.4166666666666667</v>
      </c>
      <c r="D29" s="11">
        <f t="shared" si="3"/>
        <v>0</v>
      </c>
      <c r="E29" s="11">
        <f t="shared" si="3"/>
        <v>0.25</v>
      </c>
      <c r="F29" s="11">
        <f t="shared" si="3"/>
        <v>4.875</v>
      </c>
      <c r="G29" s="11">
        <f t="shared" si="3"/>
        <v>0.54166666666666663</v>
      </c>
      <c r="H29" s="11">
        <f t="shared" si="3"/>
        <v>0.70833333333333337</v>
      </c>
      <c r="I29" s="11">
        <f t="shared" si="3"/>
        <v>0.20833333333333334</v>
      </c>
      <c r="J29" s="11">
        <f t="shared" si="3"/>
        <v>2.0833333333333335</v>
      </c>
      <c r="K29" s="11">
        <f t="shared" si="3"/>
        <v>0</v>
      </c>
      <c r="L29" s="11">
        <f t="shared" si="3"/>
        <v>0</v>
      </c>
      <c r="M29" s="11">
        <f t="shared" si="3"/>
        <v>3.0833333333333335</v>
      </c>
    </row>
    <row r="30" spans="1:15" x14ac:dyDescent="0.25">
      <c r="A30" s="9" t="str">
        <f t="shared" si="0"/>
        <v>Steve Croft</v>
      </c>
      <c r="B30" s="10"/>
      <c r="C30" s="11">
        <f t="shared" ref="C30:M30" si="4">IF(ISNUMBER($B6),C6/$B6," ")</f>
        <v>2</v>
      </c>
      <c r="D30" s="11">
        <f t="shared" si="4"/>
        <v>0</v>
      </c>
      <c r="E30" s="11">
        <f t="shared" si="4"/>
        <v>1</v>
      </c>
      <c r="F30" s="11">
        <f t="shared" si="4"/>
        <v>8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4</v>
      </c>
      <c r="K30" s="11">
        <f t="shared" si="4"/>
        <v>0</v>
      </c>
      <c r="L30" s="11">
        <f t="shared" si="4"/>
        <v>0</v>
      </c>
      <c r="M30" s="11">
        <f t="shared" si="4"/>
        <v>5</v>
      </c>
    </row>
    <row r="31" spans="1:15" x14ac:dyDescent="0.25">
      <c r="A31" s="9" t="str">
        <f t="shared" si="0"/>
        <v>Josh Baum</v>
      </c>
      <c r="B31" s="10"/>
      <c r="C31" s="11">
        <f t="shared" ref="C31:M31" si="5">IF(ISNUMBER($B7),C7/$B7," ")</f>
        <v>2.9090909090909092</v>
      </c>
      <c r="D31" s="11">
        <f t="shared" si="5"/>
        <v>9.0909090909090912E-2</v>
      </c>
      <c r="E31" s="11">
        <f t="shared" si="5"/>
        <v>2.9090909090909092</v>
      </c>
      <c r="F31" s="11">
        <f t="shared" si="5"/>
        <v>8.454545454545455</v>
      </c>
      <c r="G31" s="11">
        <f t="shared" si="5"/>
        <v>0.27272727272727271</v>
      </c>
      <c r="H31" s="11">
        <f t="shared" si="5"/>
        <v>1.5454545454545454</v>
      </c>
      <c r="I31" s="11">
        <f t="shared" si="5"/>
        <v>0.18181818181818182</v>
      </c>
      <c r="J31" s="11">
        <f t="shared" si="5"/>
        <v>1.3636363636363635</v>
      </c>
      <c r="K31" s="11">
        <f t="shared" si="5"/>
        <v>0</v>
      </c>
      <c r="L31" s="11">
        <f t="shared" si="5"/>
        <v>0</v>
      </c>
      <c r="M31" s="11">
        <f t="shared" si="5"/>
        <v>9</v>
      </c>
    </row>
    <row r="32" spans="1:15" x14ac:dyDescent="0.25">
      <c r="A32" s="9" t="str">
        <f t="shared" si="0"/>
        <v>Ben Huntley</v>
      </c>
      <c r="B32" s="10"/>
      <c r="C32" s="11">
        <f t="shared" ref="C32:M32" si="6">IF(ISNUMBER($B8),C8/$B8," ")</f>
        <v>1.4666666666666666</v>
      </c>
      <c r="D32" s="11">
        <f t="shared" si="6"/>
        <v>0.2</v>
      </c>
      <c r="E32" s="11">
        <f t="shared" si="6"/>
        <v>0.33333333333333331</v>
      </c>
      <c r="F32" s="11">
        <f t="shared" si="6"/>
        <v>6.0666666666666664</v>
      </c>
      <c r="G32" s="11">
        <f t="shared" si="6"/>
        <v>0.8</v>
      </c>
      <c r="H32" s="11">
        <f t="shared" si="6"/>
        <v>0.6</v>
      </c>
      <c r="I32" s="11">
        <f t="shared" si="6"/>
        <v>0</v>
      </c>
      <c r="J32" s="11">
        <f t="shared" si="6"/>
        <v>1.3333333333333333</v>
      </c>
      <c r="K32" s="11">
        <f t="shared" si="6"/>
        <v>0</v>
      </c>
      <c r="L32" s="11">
        <f t="shared" si="6"/>
        <v>0</v>
      </c>
      <c r="M32" s="11">
        <f t="shared" si="6"/>
        <v>3.8666666666666667</v>
      </c>
    </row>
    <row r="33" spans="1:13" x14ac:dyDescent="0.25">
      <c r="A33" s="9" t="str">
        <f t="shared" si="0"/>
        <v>Ethan Sharpe</v>
      </c>
      <c r="B33" s="10"/>
      <c r="C33" s="11">
        <f t="shared" ref="C33:M33" si="7">IF(ISNUMBER($B9),C9/$B9," ")</f>
        <v>3.25</v>
      </c>
      <c r="D33" s="11">
        <f t="shared" si="7"/>
        <v>0</v>
      </c>
      <c r="E33" s="11">
        <f t="shared" si="7"/>
        <v>2.375</v>
      </c>
      <c r="F33" s="11">
        <f t="shared" si="7"/>
        <v>6.375</v>
      </c>
      <c r="G33" s="11">
        <f t="shared" si="7"/>
        <v>0.875</v>
      </c>
      <c r="H33" s="11">
        <f t="shared" si="7"/>
        <v>0.25</v>
      </c>
      <c r="I33" s="11">
        <f t="shared" si="7"/>
        <v>0.625</v>
      </c>
      <c r="J33" s="11">
        <f t="shared" si="7"/>
        <v>1.125</v>
      </c>
      <c r="K33" s="11">
        <f t="shared" si="7"/>
        <v>0</v>
      </c>
      <c r="L33" s="11">
        <f t="shared" si="7"/>
        <v>0</v>
      </c>
      <c r="M33" s="11">
        <f t="shared" si="7"/>
        <v>8.875</v>
      </c>
    </row>
    <row r="34" spans="1:13" x14ac:dyDescent="0.25">
      <c r="A34" s="9" t="str">
        <f t="shared" si="0"/>
        <v>Etienne Maujean</v>
      </c>
      <c r="B34" s="10"/>
      <c r="C34" s="11">
        <f t="shared" ref="C34:M34" si="8">IF(ISNUMBER($B10),C10/$B10," ")</f>
        <v>1</v>
      </c>
      <c r="D34" s="11">
        <f t="shared" si="8"/>
        <v>0</v>
      </c>
      <c r="E34" s="11">
        <f t="shared" si="8"/>
        <v>0</v>
      </c>
      <c r="F34" s="11">
        <f t="shared" si="8"/>
        <v>3.5</v>
      </c>
      <c r="G34" s="11">
        <f t="shared" si="8"/>
        <v>0</v>
      </c>
      <c r="H34" s="11">
        <f t="shared" si="8"/>
        <v>1</v>
      </c>
      <c r="I34" s="11">
        <f t="shared" si="8"/>
        <v>0</v>
      </c>
      <c r="J34" s="11">
        <f t="shared" si="8"/>
        <v>0.5</v>
      </c>
      <c r="K34" s="11">
        <f t="shared" si="8"/>
        <v>0</v>
      </c>
      <c r="L34" s="11">
        <f t="shared" si="8"/>
        <v>0</v>
      </c>
      <c r="M34" s="11">
        <f t="shared" si="8"/>
        <v>2</v>
      </c>
    </row>
    <row r="35" spans="1:13" x14ac:dyDescent="0.25">
      <c r="A35" s="9" t="str">
        <f t="shared" si="0"/>
        <v>Dat Nguyen</v>
      </c>
      <c r="B35" s="10"/>
      <c r="C35" s="11">
        <f t="shared" ref="C35:M35" si="9">IF(ISNUMBER($B11),C11/$B11," ")</f>
        <v>0.69565217391304346</v>
      </c>
      <c r="D35" s="11">
        <f t="shared" si="9"/>
        <v>4.3478260869565216E-2</v>
      </c>
      <c r="E35" s="11">
        <f t="shared" si="9"/>
        <v>0.17391304347826086</v>
      </c>
      <c r="F35" s="11">
        <f t="shared" si="9"/>
        <v>2.5652173913043477</v>
      </c>
      <c r="G35" s="11">
        <f t="shared" si="9"/>
        <v>1.9130434782608696</v>
      </c>
      <c r="H35" s="11">
        <f t="shared" si="9"/>
        <v>1.4782608695652173</v>
      </c>
      <c r="I35" s="11">
        <f t="shared" si="9"/>
        <v>8.6956521739130432E-2</v>
      </c>
      <c r="J35" s="11">
        <f t="shared" si="9"/>
        <v>1.3478260869565217</v>
      </c>
      <c r="K35" s="11">
        <f t="shared" si="9"/>
        <v>0</v>
      </c>
      <c r="L35" s="11">
        <f t="shared" si="9"/>
        <v>0</v>
      </c>
      <c r="M35" s="11">
        <f t="shared" si="9"/>
        <v>1.6956521739130435</v>
      </c>
    </row>
    <row r="36" spans="1:13" x14ac:dyDescent="0.25">
      <c r="A36" s="9" t="str">
        <f t="shared" si="0"/>
        <v>Gian-Carlo Montaos</v>
      </c>
      <c r="B36" s="17"/>
      <c r="C36" s="11">
        <f t="shared" ref="C36:M36" si="10">IF(ISNUMBER($B12),C12/$B12," ")</f>
        <v>0.5</v>
      </c>
      <c r="D36" s="11">
        <f t="shared" si="10"/>
        <v>0.8214285714285714</v>
      </c>
      <c r="E36" s="11">
        <f t="shared" si="10"/>
        <v>0.4642857142857143</v>
      </c>
      <c r="F36" s="11">
        <f t="shared" si="10"/>
        <v>2.1071428571428572</v>
      </c>
      <c r="G36" s="11">
        <f t="shared" si="10"/>
        <v>1.4285714285714286</v>
      </c>
      <c r="H36" s="11">
        <f t="shared" si="10"/>
        <v>1</v>
      </c>
      <c r="I36" s="11">
        <f t="shared" si="10"/>
        <v>7.1428571428571425E-2</v>
      </c>
      <c r="J36" s="11">
        <f t="shared" si="10"/>
        <v>1.6428571428571428</v>
      </c>
      <c r="K36" s="11">
        <f t="shared" si="10"/>
        <v>0</v>
      </c>
      <c r="L36" s="11">
        <f t="shared" si="10"/>
        <v>0</v>
      </c>
      <c r="M36" s="11">
        <f t="shared" si="10"/>
        <v>3.9285714285714284</v>
      </c>
    </row>
    <row r="37" spans="1:13" x14ac:dyDescent="0.25">
      <c r="A37" s="9" t="str">
        <f t="shared" si="0"/>
        <v>Daniel Crisp</v>
      </c>
      <c r="B37" s="17"/>
      <c r="C37" s="11">
        <f t="shared" ref="C37:M37" si="11">IF(ISNUMBER($B13),C13/$B13," ")</f>
        <v>3.5833333333333335</v>
      </c>
      <c r="D37" s="11">
        <f t="shared" si="11"/>
        <v>0.83333333333333337</v>
      </c>
      <c r="E37" s="11">
        <f t="shared" si="11"/>
        <v>1.5</v>
      </c>
      <c r="F37" s="11">
        <f t="shared" si="11"/>
        <v>6.25</v>
      </c>
      <c r="G37" s="11">
        <f t="shared" si="11"/>
        <v>1.75</v>
      </c>
      <c r="H37" s="11">
        <f t="shared" si="11"/>
        <v>1.6666666666666667</v>
      </c>
      <c r="I37" s="11">
        <f t="shared" si="11"/>
        <v>0.16666666666666666</v>
      </c>
      <c r="J37" s="11">
        <f t="shared" si="11"/>
        <v>1.0833333333333333</v>
      </c>
      <c r="K37" s="11">
        <f t="shared" si="11"/>
        <v>0</v>
      </c>
      <c r="L37" s="11">
        <f t="shared" si="11"/>
        <v>0</v>
      </c>
      <c r="M37" s="11">
        <f t="shared" si="11"/>
        <v>11.166666666666666</v>
      </c>
    </row>
    <row r="38" spans="1:13" x14ac:dyDescent="0.25">
      <c r="A38" s="9" t="str">
        <f t="shared" si="0"/>
        <v>Michael Withers</v>
      </c>
      <c r="B38" s="17"/>
      <c r="C38" s="11">
        <f t="shared" ref="C38:M38" si="12">IF(ISNUMBER($B14),C14/$B14," ")</f>
        <v>1.7619047619047619</v>
      </c>
      <c r="D38" s="11">
        <f t="shared" si="12"/>
        <v>1.4761904761904763</v>
      </c>
      <c r="E38" s="11">
        <f t="shared" si="12"/>
        <v>0.2857142857142857</v>
      </c>
      <c r="F38" s="11">
        <f t="shared" si="12"/>
        <v>3.2857142857142856</v>
      </c>
      <c r="G38" s="11">
        <f t="shared" si="12"/>
        <v>1.1428571428571428</v>
      </c>
      <c r="H38" s="11">
        <f t="shared" si="12"/>
        <v>1.2857142857142858</v>
      </c>
      <c r="I38" s="11">
        <f t="shared" si="12"/>
        <v>9.5238095238095233E-2</v>
      </c>
      <c r="J38" s="11">
        <f t="shared" si="12"/>
        <v>0.80952380952380953</v>
      </c>
      <c r="K38" s="11">
        <f t="shared" si="12"/>
        <v>0</v>
      </c>
      <c r="L38" s="11">
        <f t="shared" si="12"/>
        <v>4.7619047619047616E-2</v>
      </c>
      <c r="M38" s="11">
        <f t="shared" si="12"/>
        <v>8.2380952380952372</v>
      </c>
    </row>
    <row r="39" spans="1:13" x14ac:dyDescent="0.25">
      <c r="A39" s="9" t="str">
        <f t="shared" si="0"/>
        <v>Steven Perkov</v>
      </c>
      <c r="B39" s="17"/>
      <c r="C39" s="11">
        <f t="shared" ref="C39:M40" si="13">IF(ISNUMBER($B15),C15/$B15," ")</f>
        <v>1.1499999999999999</v>
      </c>
      <c r="D39" s="11">
        <f t="shared" si="13"/>
        <v>0</v>
      </c>
      <c r="E39" s="11">
        <f t="shared" si="13"/>
        <v>0.3</v>
      </c>
      <c r="F39" s="11">
        <f t="shared" si="13"/>
        <v>4.6500000000000004</v>
      </c>
      <c r="G39" s="11">
        <f t="shared" si="13"/>
        <v>0.5</v>
      </c>
      <c r="H39" s="11">
        <f t="shared" si="13"/>
        <v>0.45</v>
      </c>
      <c r="I39" s="11">
        <f t="shared" si="13"/>
        <v>0.1</v>
      </c>
      <c r="J39" s="11">
        <f t="shared" si="13"/>
        <v>1.1499999999999999</v>
      </c>
      <c r="K39" s="11">
        <f t="shared" si="13"/>
        <v>0</v>
      </c>
      <c r="L39" s="11">
        <f t="shared" si="13"/>
        <v>0</v>
      </c>
      <c r="M39" s="11">
        <f t="shared" si="13"/>
        <v>2.6</v>
      </c>
    </row>
    <row r="40" spans="1:13" x14ac:dyDescent="0.25">
      <c r="A40" s="9" t="str">
        <f t="shared" si="0"/>
        <v>Terry Myles</v>
      </c>
      <c r="B40" s="17"/>
      <c r="C40" s="11">
        <f t="shared" si="13"/>
        <v>1.4</v>
      </c>
      <c r="D40" s="11">
        <f t="shared" si="13"/>
        <v>1.2666666666666666</v>
      </c>
      <c r="E40" s="11">
        <f t="shared" si="13"/>
        <v>1.0666666666666667</v>
      </c>
      <c r="F40" s="11">
        <f t="shared" si="13"/>
        <v>2.8666666666666667</v>
      </c>
      <c r="G40" s="11">
        <f t="shared" si="13"/>
        <v>2</v>
      </c>
      <c r="H40" s="11">
        <f t="shared" si="13"/>
        <v>1.0666666666666667</v>
      </c>
      <c r="I40" s="11">
        <f t="shared" si="13"/>
        <v>0.13333333333333333</v>
      </c>
      <c r="J40" s="11">
        <f t="shared" si="13"/>
        <v>1.4</v>
      </c>
      <c r="K40" s="11">
        <f t="shared" si="13"/>
        <v>0</v>
      </c>
      <c r="L40" s="11">
        <f t="shared" si="13"/>
        <v>0</v>
      </c>
      <c r="M40" s="11">
        <f t="shared" si="13"/>
        <v>7.666666666666667</v>
      </c>
    </row>
    <row r="41" spans="1:13" x14ac:dyDescent="0.25">
      <c r="A41" s="9" t="str">
        <f t="shared" si="0"/>
        <v>Andrew Khin Maung</v>
      </c>
      <c r="B41" s="17"/>
      <c r="C41" s="11">
        <f t="shared" ref="C41:M41" si="14">IF(ISNUMBER($B17),C17/$B17," ")</f>
        <v>0.75</v>
      </c>
      <c r="D41" s="11">
        <f t="shared" si="14"/>
        <v>1</v>
      </c>
      <c r="E41" s="11">
        <f t="shared" si="14"/>
        <v>0</v>
      </c>
      <c r="F41" s="11">
        <f t="shared" si="14"/>
        <v>1.75</v>
      </c>
      <c r="G41" s="11">
        <f t="shared" si="14"/>
        <v>1</v>
      </c>
      <c r="H41" s="11">
        <f t="shared" si="14"/>
        <v>0.25</v>
      </c>
      <c r="I41" s="11">
        <f t="shared" si="14"/>
        <v>0</v>
      </c>
      <c r="J41" s="11">
        <f t="shared" si="14"/>
        <v>2.75</v>
      </c>
      <c r="K41" s="11">
        <f t="shared" si="14"/>
        <v>0</v>
      </c>
      <c r="L41" s="11">
        <f t="shared" si="14"/>
        <v>0</v>
      </c>
      <c r="M41" s="11">
        <f t="shared" si="14"/>
        <v>4.5</v>
      </c>
    </row>
    <row r="42" spans="1:13" x14ac:dyDescent="0.25">
      <c r="A42" s="9" t="str">
        <f t="shared" si="0"/>
        <v>Ryan Quade</v>
      </c>
      <c r="B42" s="17"/>
      <c r="C42" s="11">
        <f t="shared" ref="C42:M42" si="15">IF(ISNUMBER($B18),C18/$B18," ")</f>
        <v>1.5</v>
      </c>
      <c r="D42" s="11">
        <f t="shared" si="15"/>
        <v>0</v>
      </c>
      <c r="E42" s="11">
        <f t="shared" si="15"/>
        <v>0</v>
      </c>
      <c r="F42" s="11">
        <f t="shared" si="15"/>
        <v>8.5</v>
      </c>
      <c r="G42" s="11">
        <f t="shared" si="15"/>
        <v>1</v>
      </c>
      <c r="H42" s="11">
        <f t="shared" si="15"/>
        <v>0.5</v>
      </c>
      <c r="I42" s="11">
        <f t="shared" si="15"/>
        <v>0</v>
      </c>
      <c r="J42" s="11">
        <f t="shared" si="15"/>
        <v>1</v>
      </c>
      <c r="K42" s="11">
        <f t="shared" si="15"/>
        <v>0</v>
      </c>
      <c r="L42" s="11">
        <f t="shared" si="15"/>
        <v>0</v>
      </c>
      <c r="M42" s="11">
        <f t="shared" si="15"/>
        <v>3</v>
      </c>
    </row>
    <row r="43" spans="1:13" x14ac:dyDescent="0.25">
      <c r="A43" s="9" t="str">
        <f t="shared" si="0"/>
        <v>Jared Calnan</v>
      </c>
      <c r="B43" s="17"/>
      <c r="C43" s="11">
        <f t="shared" ref="C43:M43" si="16">IF(ISNUMBER($B19),C19/$B19," ")</f>
        <v>1.8571428571428572</v>
      </c>
      <c r="D43" s="11">
        <f t="shared" si="16"/>
        <v>0.42857142857142855</v>
      </c>
      <c r="E43" s="11">
        <f t="shared" si="16"/>
        <v>0.14285714285714285</v>
      </c>
      <c r="F43" s="11">
        <f t="shared" si="16"/>
        <v>3.2857142857142856</v>
      </c>
      <c r="G43" s="11">
        <f t="shared" si="16"/>
        <v>0.8571428571428571</v>
      </c>
      <c r="H43" s="11">
        <f t="shared" si="16"/>
        <v>1.8571428571428572</v>
      </c>
      <c r="I43" s="11">
        <f t="shared" si="16"/>
        <v>0</v>
      </c>
      <c r="J43" s="11">
        <f t="shared" si="16"/>
        <v>1.4285714285714286</v>
      </c>
      <c r="K43" s="11">
        <f t="shared" si="16"/>
        <v>0</v>
      </c>
      <c r="L43" s="11">
        <f t="shared" si="16"/>
        <v>0</v>
      </c>
      <c r="M43" s="11">
        <f t="shared" si="16"/>
        <v>5.1428571428571432</v>
      </c>
    </row>
    <row r="44" spans="1:13" x14ac:dyDescent="0.25">
      <c r="A44" s="9" t="str">
        <f t="shared" si="0"/>
        <v>Brad Woitasak</v>
      </c>
      <c r="B44" s="17"/>
      <c r="C44" s="11">
        <f t="shared" ref="C44:M44" si="17">IF(ISNUMBER($B20),C20/$B20," ")</f>
        <v>1</v>
      </c>
      <c r="D44" s="11">
        <f t="shared" si="17"/>
        <v>0</v>
      </c>
      <c r="E44" s="11">
        <f t="shared" si="17"/>
        <v>0</v>
      </c>
      <c r="F44" s="11">
        <f t="shared" si="17"/>
        <v>6</v>
      </c>
      <c r="G44" s="11">
        <f t="shared" si="17"/>
        <v>1</v>
      </c>
      <c r="H44" s="11">
        <f t="shared" si="17"/>
        <v>0</v>
      </c>
      <c r="I44" s="11">
        <f t="shared" si="17"/>
        <v>0</v>
      </c>
      <c r="J44" s="11">
        <f t="shared" si="17"/>
        <v>1</v>
      </c>
      <c r="K44" s="11">
        <f t="shared" si="17"/>
        <v>0</v>
      </c>
      <c r="L44" s="11">
        <f t="shared" si="17"/>
        <v>0</v>
      </c>
      <c r="M44" s="11">
        <f t="shared" si="17"/>
        <v>2</v>
      </c>
    </row>
    <row r="45" spans="1:13" x14ac:dyDescent="0.25">
      <c r="A45" s="9"/>
      <c r="B45" s="1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</sheetData>
  <mergeCells count="3">
    <mergeCell ref="A1:O1"/>
    <mergeCell ref="A24:M24"/>
    <mergeCell ref="A25:M25"/>
  </mergeCells>
  <conditionalFormatting sqref="A3:A16">
    <cfRule type="expression" dxfId="2" priority="3">
      <formula>O3&gt;11</formula>
    </cfRule>
  </conditionalFormatting>
  <conditionalFormatting sqref="A17">
    <cfRule type="expression" dxfId="1" priority="2">
      <formula>O17&gt;11</formula>
    </cfRule>
  </conditionalFormatting>
  <conditionalFormatting sqref="A18:A21">
    <cfRule type="expression" dxfId="0" priority="1">
      <formula>O18&gt;11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workbookViewId="0">
      <selection activeCell="A2" sqref="A2:D183"/>
    </sheetView>
  </sheetViews>
  <sheetFormatPr defaultRowHeight="15" x14ac:dyDescent="0.25"/>
  <cols>
    <col min="1" max="1" width="23.85546875" bestFit="1" customWidth="1"/>
  </cols>
  <sheetData>
    <row r="1" spans="1:4" x14ac:dyDescent="0.25">
      <c r="B1" s="25">
        <v>1</v>
      </c>
      <c r="C1" s="25" t="s">
        <v>82</v>
      </c>
      <c r="D1" s="25" t="s">
        <v>83</v>
      </c>
    </row>
    <row r="2" spans="1:4" x14ac:dyDescent="0.25">
      <c r="A2" s="14" t="s">
        <v>0</v>
      </c>
      <c r="B2" s="24">
        <v>192</v>
      </c>
      <c r="C2" s="24">
        <v>19</v>
      </c>
      <c r="D2" s="24">
        <v>211</v>
      </c>
    </row>
    <row r="3" spans="1:4" x14ac:dyDescent="0.25">
      <c r="A3" s="6" t="s">
        <v>1</v>
      </c>
      <c r="B3" s="7">
        <v>26</v>
      </c>
      <c r="C3" s="7">
        <v>1</v>
      </c>
      <c r="D3" s="7">
        <v>27</v>
      </c>
    </row>
    <row r="4" spans="1:4" x14ac:dyDescent="0.25">
      <c r="A4" s="6" t="s">
        <v>2</v>
      </c>
      <c r="B4" s="7">
        <v>25</v>
      </c>
      <c r="C4" s="7"/>
      <c r="D4" s="7">
        <v>25</v>
      </c>
    </row>
    <row r="5" spans="1:4" x14ac:dyDescent="0.25">
      <c r="A5" s="6" t="s">
        <v>93</v>
      </c>
      <c r="B5" s="7">
        <v>15</v>
      </c>
      <c r="C5" s="7"/>
      <c r="D5" s="7">
        <v>15</v>
      </c>
    </row>
    <row r="6" spans="1:4" x14ac:dyDescent="0.25">
      <c r="A6" s="6" t="s">
        <v>87</v>
      </c>
      <c r="B6" s="7">
        <v>26</v>
      </c>
      <c r="C6" s="7">
        <v>1</v>
      </c>
      <c r="D6" s="7">
        <v>27</v>
      </c>
    </row>
    <row r="7" spans="1:4" x14ac:dyDescent="0.25">
      <c r="A7" s="6" t="s">
        <v>172</v>
      </c>
      <c r="B7" s="7">
        <v>2</v>
      </c>
      <c r="C7" s="7"/>
      <c r="D7" s="7">
        <v>2</v>
      </c>
    </row>
    <row r="8" spans="1:4" x14ac:dyDescent="0.25">
      <c r="A8" s="6" t="s">
        <v>3</v>
      </c>
      <c r="B8" s="7">
        <v>27</v>
      </c>
      <c r="C8" s="7"/>
      <c r="D8" s="7">
        <v>27</v>
      </c>
    </row>
    <row r="9" spans="1:4" x14ac:dyDescent="0.25">
      <c r="A9" s="6" t="s">
        <v>94</v>
      </c>
      <c r="B9" s="7">
        <v>5</v>
      </c>
      <c r="C9" s="7"/>
      <c r="D9" s="7">
        <v>5</v>
      </c>
    </row>
    <row r="10" spans="1:4" x14ac:dyDescent="0.25">
      <c r="A10" s="6" t="s">
        <v>4</v>
      </c>
      <c r="B10" s="7">
        <v>16</v>
      </c>
      <c r="C10" s="7">
        <v>3</v>
      </c>
      <c r="D10" s="7">
        <v>19</v>
      </c>
    </row>
    <row r="11" spans="1:4" x14ac:dyDescent="0.25">
      <c r="A11" s="6" t="s">
        <v>5</v>
      </c>
      <c r="B11" s="7">
        <v>19</v>
      </c>
      <c r="C11" s="7"/>
      <c r="D11" s="7">
        <v>19</v>
      </c>
    </row>
    <row r="12" spans="1:4" x14ac:dyDescent="0.25">
      <c r="A12" s="6" t="s">
        <v>6</v>
      </c>
      <c r="B12" s="7"/>
      <c r="C12" s="7">
        <v>14</v>
      </c>
      <c r="D12" s="7">
        <v>14</v>
      </c>
    </row>
    <row r="13" spans="1:4" x14ac:dyDescent="0.25">
      <c r="A13" s="14" t="s">
        <v>71</v>
      </c>
      <c r="B13" s="24">
        <v>24</v>
      </c>
      <c r="C13" s="24"/>
      <c r="D13" s="24">
        <v>24</v>
      </c>
    </row>
    <row r="14" spans="1:4" x14ac:dyDescent="0.25">
      <c r="A14" s="6" t="s">
        <v>186</v>
      </c>
      <c r="B14" s="7">
        <v>6</v>
      </c>
      <c r="C14" s="7"/>
      <c r="D14" s="7">
        <v>6</v>
      </c>
    </row>
    <row r="15" spans="1:4" x14ac:dyDescent="0.25">
      <c r="A15" s="6" t="s">
        <v>216</v>
      </c>
      <c r="B15" s="7">
        <v>1</v>
      </c>
      <c r="C15" s="7"/>
      <c r="D15" s="7">
        <v>1</v>
      </c>
    </row>
    <row r="16" spans="1:4" x14ac:dyDescent="0.25">
      <c r="A16" s="6" t="s">
        <v>95</v>
      </c>
      <c r="B16" s="7">
        <v>202</v>
      </c>
      <c r="C16" s="7">
        <v>13</v>
      </c>
      <c r="D16" s="7">
        <v>215</v>
      </c>
    </row>
    <row r="17" spans="1:4" x14ac:dyDescent="0.25">
      <c r="A17" s="6" t="s">
        <v>96</v>
      </c>
      <c r="B17" s="7">
        <v>25</v>
      </c>
      <c r="C17" s="7"/>
      <c r="D17" s="7">
        <v>25</v>
      </c>
    </row>
    <row r="18" spans="1:4" x14ac:dyDescent="0.25">
      <c r="A18" s="6" t="s">
        <v>97</v>
      </c>
      <c r="B18" s="7">
        <v>9</v>
      </c>
      <c r="C18" s="7">
        <v>3</v>
      </c>
      <c r="D18" s="7">
        <v>12</v>
      </c>
    </row>
    <row r="19" spans="1:4" x14ac:dyDescent="0.25">
      <c r="A19" s="6" t="s">
        <v>148</v>
      </c>
      <c r="B19" s="7">
        <v>1</v>
      </c>
      <c r="C19" s="7"/>
      <c r="D19" s="7">
        <v>1</v>
      </c>
    </row>
    <row r="20" spans="1:4" x14ac:dyDescent="0.25">
      <c r="A20" s="6" t="s">
        <v>161</v>
      </c>
      <c r="B20" s="7">
        <v>11</v>
      </c>
      <c r="C20" s="7">
        <v>1</v>
      </c>
      <c r="D20" s="7">
        <v>12</v>
      </c>
    </row>
    <row r="21" spans="1:4" x14ac:dyDescent="0.25">
      <c r="A21" s="6" t="s">
        <v>149</v>
      </c>
      <c r="B21" s="7">
        <v>4</v>
      </c>
      <c r="C21" s="7"/>
      <c r="D21" s="7">
        <v>4</v>
      </c>
    </row>
    <row r="22" spans="1:4" x14ac:dyDescent="0.25">
      <c r="A22" s="6" t="s">
        <v>98</v>
      </c>
      <c r="B22" s="7">
        <v>23</v>
      </c>
      <c r="C22" s="7"/>
      <c r="D22" s="7">
        <v>23</v>
      </c>
    </row>
    <row r="23" spans="1:4" x14ac:dyDescent="0.25">
      <c r="A23" s="6" t="s">
        <v>99</v>
      </c>
      <c r="B23" s="7">
        <v>23</v>
      </c>
      <c r="C23" s="7"/>
      <c r="D23" s="7">
        <v>23</v>
      </c>
    </row>
    <row r="24" spans="1:4" x14ac:dyDescent="0.25">
      <c r="A24" s="6" t="s">
        <v>100</v>
      </c>
      <c r="B24" s="7">
        <v>26</v>
      </c>
      <c r="C24" s="7"/>
      <c r="D24" s="7">
        <v>26</v>
      </c>
    </row>
    <row r="25" spans="1:4" x14ac:dyDescent="0.25">
      <c r="A25" s="6" t="s">
        <v>101</v>
      </c>
      <c r="B25" s="7">
        <v>15</v>
      </c>
      <c r="C25" s="7">
        <v>2</v>
      </c>
      <c r="D25" s="7">
        <v>17</v>
      </c>
    </row>
    <row r="26" spans="1:4" x14ac:dyDescent="0.25">
      <c r="A26" s="6" t="s">
        <v>102</v>
      </c>
      <c r="B26" s="7">
        <v>7</v>
      </c>
      <c r="C26" s="7">
        <v>7</v>
      </c>
      <c r="D26" s="7">
        <v>14</v>
      </c>
    </row>
    <row r="27" spans="1:4" x14ac:dyDescent="0.25">
      <c r="A27" s="6" t="s">
        <v>103</v>
      </c>
      <c r="B27" s="7">
        <v>18</v>
      </c>
      <c r="C27" s="7"/>
      <c r="D27" s="7">
        <v>18</v>
      </c>
    </row>
    <row r="28" spans="1:4" x14ac:dyDescent="0.25">
      <c r="A28" s="6" t="s">
        <v>104</v>
      </c>
      <c r="B28" s="7">
        <v>1</v>
      </c>
      <c r="C28" s="7"/>
      <c r="D28" s="7">
        <v>1</v>
      </c>
    </row>
    <row r="29" spans="1:4" x14ac:dyDescent="0.25">
      <c r="A29" s="6" t="s">
        <v>164</v>
      </c>
      <c r="B29" s="7">
        <v>21</v>
      </c>
      <c r="C29" s="7"/>
      <c r="D29" s="7">
        <v>21</v>
      </c>
    </row>
    <row r="30" spans="1:4" x14ac:dyDescent="0.25">
      <c r="A30" s="6" t="s">
        <v>150</v>
      </c>
      <c r="B30" s="7">
        <v>3</v>
      </c>
      <c r="C30" s="7"/>
      <c r="D30" s="7">
        <v>3</v>
      </c>
    </row>
    <row r="31" spans="1:4" x14ac:dyDescent="0.25">
      <c r="A31" s="14" t="s">
        <v>198</v>
      </c>
      <c r="B31" s="24">
        <v>1</v>
      </c>
      <c r="C31" s="24"/>
      <c r="D31" s="24">
        <v>1</v>
      </c>
    </row>
    <row r="32" spans="1:4" x14ac:dyDescent="0.25">
      <c r="A32" s="6" t="s">
        <v>151</v>
      </c>
      <c r="B32" s="7">
        <v>1</v>
      </c>
      <c r="C32" s="7"/>
      <c r="D32" s="7">
        <v>1</v>
      </c>
    </row>
    <row r="33" spans="1:4" x14ac:dyDescent="0.25">
      <c r="A33" s="6" t="s">
        <v>192</v>
      </c>
      <c r="B33" s="7">
        <v>11</v>
      </c>
      <c r="C33" s="7"/>
      <c r="D33" s="7">
        <v>11</v>
      </c>
    </row>
    <row r="34" spans="1:4" x14ac:dyDescent="0.25">
      <c r="A34" s="6" t="s">
        <v>199</v>
      </c>
      <c r="B34" s="7">
        <v>1</v>
      </c>
      <c r="C34" s="7"/>
      <c r="D34" s="7">
        <v>1</v>
      </c>
    </row>
    <row r="35" spans="1:4" x14ac:dyDescent="0.25">
      <c r="A35" s="6" t="s">
        <v>205</v>
      </c>
      <c r="B35" s="7">
        <v>1</v>
      </c>
      <c r="C35" s="7"/>
      <c r="D35" s="7">
        <v>1</v>
      </c>
    </row>
    <row r="36" spans="1:4" x14ac:dyDescent="0.25">
      <c r="A36" s="6" t="s">
        <v>7</v>
      </c>
      <c r="B36" s="7">
        <v>222</v>
      </c>
      <c r="C36" s="7">
        <v>1</v>
      </c>
      <c r="D36" s="7">
        <v>223</v>
      </c>
    </row>
    <row r="37" spans="1:4" x14ac:dyDescent="0.25">
      <c r="A37" s="6" t="s">
        <v>88</v>
      </c>
      <c r="B37" s="7">
        <v>24</v>
      </c>
      <c r="C37" s="7"/>
      <c r="D37" s="7">
        <v>24</v>
      </c>
    </row>
    <row r="38" spans="1:4" x14ac:dyDescent="0.25">
      <c r="A38" s="6" t="s">
        <v>79</v>
      </c>
      <c r="B38" s="7">
        <v>18</v>
      </c>
      <c r="C38" s="7"/>
      <c r="D38" s="7">
        <v>18</v>
      </c>
    </row>
    <row r="39" spans="1:4" x14ac:dyDescent="0.25">
      <c r="A39" s="6" t="s">
        <v>8</v>
      </c>
      <c r="B39" s="7">
        <v>26</v>
      </c>
      <c r="C39" s="7">
        <v>1</v>
      </c>
      <c r="D39" s="7">
        <v>27</v>
      </c>
    </row>
    <row r="40" spans="1:4" x14ac:dyDescent="0.25">
      <c r="A40" s="6" t="s">
        <v>165</v>
      </c>
      <c r="B40" s="7">
        <v>1</v>
      </c>
      <c r="C40" s="7"/>
      <c r="D40" s="7">
        <v>1</v>
      </c>
    </row>
    <row r="41" spans="1:4" x14ac:dyDescent="0.25">
      <c r="A41" s="6" t="s">
        <v>9</v>
      </c>
      <c r="B41" s="7">
        <v>26</v>
      </c>
      <c r="C41" s="7"/>
      <c r="D41" s="7">
        <v>26</v>
      </c>
    </row>
    <row r="42" spans="1:4" x14ac:dyDescent="0.25">
      <c r="A42" s="14" t="s">
        <v>10</v>
      </c>
      <c r="B42" s="24">
        <v>25</v>
      </c>
      <c r="C42" s="24"/>
      <c r="D42" s="24">
        <v>25</v>
      </c>
    </row>
    <row r="43" spans="1:4" x14ac:dyDescent="0.25">
      <c r="A43" s="6" t="s">
        <v>173</v>
      </c>
      <c r="B43" s="7">
        <v>1</v>
      </c>
      <c r="C43" s="7"/>
      <c r="D43" s="7">
        <v>1</v>
      </c>
    </row>
    <row r="44" spans="1:4" x14ac:dyDescent="0.25">
      <c r="A44" s="6" t="s">
        <v>11</v>
      </c>
      <c r="B44" s="7">
        <v>22</v>
      </c>
      <c r="C44" s="7"/>
      <c r="D44" s="7">
        <v>22</v>
      </c>
    </row>
    <row r="45" spans="1:4" x14ac:dyDescent="0.25">
      <c r="A45" s="6" t="s">
        <v>12</v>
      </c>
      <c r="B45" s="7">
        <v>26</v>
      </c>
      <c r="C45" s="7"/>
      <c r="D45" s="7">
        <v>26</v>
      </c>
    </row>
    <row r="46" spans="1:4" x14ac:dyDescent="0.25">
      <c r="A46" s="6" t="s">
        <v>13</v>
      </c>
      <c r="B46" s="7">
        <v>25</v>
      </c>
      <c r="C46" s="7"/>
      <c r="D46" s="7">
        <v>25</v>
      </c>
    </row>
    <row r="47" spans="1:4" x14ac:dyDescent="0.25">
      <c r="A47" s="6" t="s">
        <v>105</v>
      </c>
      <c r="B47" s="7">
        <v>23</v>
      </c>
      <c r="C47" s="7"/>
      <c r="D47" s="7">
        <v>23</v>
      </c>
    </row>
    <row r="48" spans="1:4" x14ac:dyDescent="0.25">
      <c r="A48" s="6" t="s">
        <v>187</v>
      </c>
      <c r="B48" s="7">
        <v>1</v>
      </c>
      <c r="C48" s="7"/>
      <c r="D48" s="7">
        <v>1</v>
      </c>
    </row>
    <row r="49" spans="1:4" x14ac:dyDescent="0.25">
      <c r="A49" s="6" t="s">
        <v>206</v>
      </c>
      <c r="B49" s="7">
        <v>2</v>
      </c>
      <c r="C49" s="7"/>
      <c r="D49" s="7">
        <v>2</v>
      </c>
    </row>
    <row r="50" spans="1:4" x14ac:dyDescent="0.25">
      <c r="A50" s="6" t="s">
        <v>207</v>
      </c>
      <c r="B50" s="7">
        <v>1</v>
      </c>
      <c r="C50" s="7"/>
      <c r="D50" s="7">
        <v>1</v>
      </c>
    </row>
    <row r="51" spans="1:4" x14ac:dyDescent="0.25">
      <c r="A51" s="6" t="s">
        <v>213</v>
      </c>
      <c r="B51" s="7">
        <v>1</v>
      </c>
      <c r="C51" s="7"/>
      <c r="D51" s="7">
        <v>1</v>
      </c>
    </row>
    <row r="52" spans="1:4" x14ac:dyDescent="0.25">
      <c r="A52" s="6" t="s">
        <v>14</v>
      </c>
      <c r="B52" s="7">
        <v>202</v>
      </c>
      <c r="C52" s="7">
        <v>12</v>
      </c>
      <c r="D52" s="7">
        <v>214</v>
      </c>
    </row>
    <row r="53" spans="1:4" x14ac:dyDescent="0.25">
      <c r="A53" s="6" t="s">
        <v>106</v>
      </c>
      <c r="B53" s="7">
        <v>2</v>
      </c>
      <c r="C53" s="7"/>
      <c r="D53" s="7">
        <v>2</v>
      </c>
    </row>
    <row r="54" spans="1:4" x14ac:dyDescent="0.25">
      <c r="A54" s="6" t="s">
        <v>107</v>
      </c>
      <c r="B54" s="7">
        <v>27</v>
      </c>
      <c r="C54" s="7"/>
      <c r="D54" s="7">
        <v>27</v>
      </c>
    </row>
    <row r="55" spans="1:4" x14ac:dyDescent="0.25">
      <c r="A55" s="6" t="s">
        <v>152</v>
      </c>
      <c r="B55" s="7">
        <v>24</v>
      </c>
      <c r="C55" s="7"/>
      <c r="D55" s="7">
        <v>24</v>
      </c>
    </row>
    <row r="56" spans="1:4" x14ac:dyDescent="0.25">
      <c r="A56" s="6" t="s">
        <v>174</v>
      </c>
      <c r="B56" s="7">
        <v>22</v>
      </c>
      <c r="C56" s="7">
        <v>2</v>
      </c>
      <c r="D56" s="7">
        <v>24</v>
      </c>
    </row>
    <row r="57" spans="1:4" x14ac:dyDescent="0.25">
      <c r="A57" s="6" t="s">
        <v>15</v>
      </c>
      <c r="B57" s="7">
        <v>25</v>
      </c>
      <c r="C57" s="7"/>
      <c r="D57" s="7">
        <v>25</v>
      </c>
    </row>
    <row r="58" spans="1:4" x14ac:dyDescent="0.25">
      <c r="A58" s="6" t="s">
        <v>159</v>
      </c>
      <c r="B58" s="7">
        <v>1</v>
      </c>
      <c r="C58" s="7"/>
      <c r="D58" s="7">
        <v>1</v>
      </c>
    </row>
    <row r="59" spans="1:4" x14ac:dyDescent="0.25">
      <c r="A59" s="14" t="s">
        <v>217</v>
      </c>
      <c r="B59" s="24">
        <v>2</v>
      </c>
      <c r="C59" s="24"/>
      <c r="D59" s="24">
        <v>2</v>
      </c>
    </row>
    <row r="60" spans="1:4" x14ac:dyDescent="0.25">
      <c r="A60" s="6" t="s">
        <v>214</v>
      </c>
      <c r="B60" s="7">
        <v>1</v>
      </c>
      <c r="C60" s="7"/>
      <c r="D60" s="7">
        <v>1</v>
      </c>
    </row>
    <row r="61" spans="1:4" x14ac:dyDescent="0.25">
      <c r="A61" s="6" t="s">
        <v>16</v>
      </c>
      <c r="B61" s="7">
        <v>23</v>
      </c>
      <c r="C61" s="7"/>
      <c r="D61" s="7">
        <v>23</v>
      </c>
    </row>
    <row r="62" spans="1:4" x14ac:dyDescent="0.25">
      <c r="A62" s="6" t="s">
        <v>175</v>
      </c>
      <c r="B62" s="7">
        <v>25</v>
      </c>
      <c r="C62" s="7">
        <v>1</v>
      </c>
      <c r="D62" s="7">
        <v>26</v>
      </c>
    </row>
    <row r="63" spans="1:4" x14ac:dyDescent="0.25">
      <c r="A63" s="6" t="s">
        <v>108</v>
      </c>
      <c r="B63" s="7">
        <v>28</v>
      </c>
      <c r="C63" s="7"/>
      <c r="D63" s="7">
        <v>28</v>
      </c>
    </row>
    <row r="64" spans="1:4" x14ac:dyDescent="0.25">
      <c r="A64" s="6" t="s">
        <v>86</v>
      </c>
      <c r="B64" s="7">
        <v>16</v>
      </c>
      <c r="C64" s="7">
        <v>9</v>
      </c>
      <c r="D64" s="7">
        <v>25</v>
      </c>
    </row>
    <row r="65" spans="1:4" x14ac:dyDescent="0.25">
      <c r="A65" s="6" t="s">
        <v>153</v>
      </c>
      <c r="B65" s="7">
        <v>5</v>
      </c>
      <c r="C65" s="7"/>
      <c r="D65" s="7">
        <v>5</v>
      </c>
    </row>
    <row r="66" spans="1:4" x14ac:dyDescent="0.25">
      <c r="A66" s="6" t="s">
        <v>160</v>
      </c>
      <c r="B66" s="7">
        <v>1</v>
      </c>
      <c r="C66" s="7"/>
      <c r="D66" s="7">
        <v>1</v>
      </c>
    </row>
    <row r="67" spans="1:4" x14ac:dyDescent="0.25">
      <c r="A67" s="6" t="s">
        <v>17</v>
      </c>
      <c r="B67" s="7">
        <v>203</v>
      </c>
      <c r="C67" s="7">
        <v>5</v>
      </c>
      <c r="D67" s="7">
        <v>208</v>
      </c>
    </row>
    <row r="68" spans="1:4" x14ac:dyDescent="0.25">
      <c r="A68" s="6" t="s">
        <v>18</v>
      </c>
      <c r="B68" s="7">
        <v>30</v>
      </c>
      <c r="C68" s="7"/>
      <c r="D68" s="7">
        <v>30</v>
      </c>
    </row>
    <row r="69" spans="1:4" x14ac:dyDescent="0.25">
      <c r="A69" s="6" t="s">
        <v>109</v>
      </c>
      <c r="B69" s="7">
        <v>8</v>
      </c>
      <c r="C69" s="7"/>
      <c r="D69" s="7">
        <v>8</v>
      </c>
    </row>
    <row r="70" spans="1:4" x14ac:dyDescent="0.25">
      <c r="A70" s="6" t="s">
        <v>168</v>
      </c>
      <c r="B70" s="7">
        <v>14</v>
      </c>
      <c r="C70" s="7"/>
      <c r="D70" s="7">
        <v>14</v>
      </c>
    </row>
    <row r="71" spans="1:4" x14ac:dyDescent="0.25">
      <c r="A71" s="6" t="s">
        <v>19</v>
      </c>
      <c r="B71" s="7">
        <v>24</v>
      </c>
      <c r="C71" s="7">
        <v>1</v>
      </c>
      <c r="D71" s="7">
        <v>25</v>
      </c>
    </row>
    <row r="72" spans="1:4" x14ac:dyDescent="0.25">
      <c r="A72" s="6" t="s">
        <v>20</v>
      </c>
      <c r="B72" s="7">
        <v>29</v>
      </c>
      <c r="C72" s="7"/>
      <c r="D72" s="7">
        <v>29</v>
      </c>
    </row>
    <row r="73" spans="1:4" x14ac:dyDescent="0.25">
      <c r="A73" s="6" t="s">
        <v>21</v>
      </c>
      <c r="B73" s="7">
        <v>28</v>
      </c>
      <c r="C73" s="7"/>
      <c r="D73" s="7">
        <v>28</v>
      </c>
    </row>
    <row r="74" spans="1:4" x14ac:dyDescent="0.25">
      <c r="A74" s="6" t="s">
        <v>22</v>
      </c>
      <c r="B74" s="7">
        <v>18</v>
      </c>
      <c r="C74" s="7"/>
      <c r="D74" s="7">
        <v>18</v>
      </c>
    </row>
    <row r="75" spans="1:4" x14ac:dyDescent="0.25">
      <c r="A75" s="6" t="s">
        <v>218</v>
      </c>
      <c r="B75" s="7">
        <v>1</v>
      </c>
      <c r="C75" s="7"/>
      <c r="D75" s="7">
        <v>1</v>
      </c>
    </row>
    <row r="76" spans="1:4" x14ac:dyDescent="0.25">
      <c r="A76" s="6" t="s">
        <v>69</v>
      </c>
      <c r="B76" s="7">
        <v>5</v>
      </c>
      <c r="C76" s="7">
        <v>3</v>
      </c>
      <c r="D76" s="7">
        <v>8</v>
      </c>
    </row>
    <row r="77" spans="1:4" x14ac:dyDescent="0.25">
      <c r="A77" s="14" t="s">
        <v>80</v>
      </c>
      <c r="B77" s="24">
        <v>21</v>
      </c>
      <c r="C77" s="24">
        <v>1</v>
      </c>
      <c r="D77" s="24">
        <v>22</v>
      </c>
    </row>
    <row r="78" spans="1:4" x14ac:dyDescent="0.25">
      <c r="A78" s="6" t="s">
        <v>110</v>
      </c>
      <c r="B78" s="7">
        <v>25</v>
      </c>
      <c r="C78" s="7"/>
      <c r="D78" s="7">
        <v>25</v>
      </c>
    </row>
    <row r="79" spans="1:4" x14ac:dyDescent="0.25">
      <c r="A79" s="6" t="s">
        <v>23</v>
      </c>
      <c r="B79" s="7">
        <v>199</v>
      </c>
      <c r="C79" s="7">
        <v>6</v>
      </c>
      <c r="D79" s="7">
        <v>205</v>
      </c>
    </row>
    <row r="80" spans="1:4" x14ac:dyDescent="0.25">
      <c r="A80" s="6" t="s">
        <v>111</v>
      </c>
      <c r="B80" s="7">
        <v>24</v>
      </c>
      <c r="C80" s="7"/>
      <c r="D80" s="7">
        <v>24</v>
      </c>
    </row>
    <row r="81" spans="1:4" x14ac:dyDescent="0.25">
      <c r="A81" s="6" t="s">
        <v>112</v>
      </c>
      <c r="B81" s="7">
        <v>14</v>
      </c>
      <c r="C81" s="7"/>
      <c r="D81" s="7">
        <v>14</v>
      </c>
    </row>
    <row r="82" spans="1:4" x14ac:dyDescent="0.25">
      <c r="A82" s="6" t="s">
        <v>113</v>
      </c>
      <c r="B82" s="7">
        <v>13</v>
      </c>
      <c r="C82" s="7"/>
      <c r="D82" s="7">
        <v>13</v>
      </c>
    </row>
    <row r="83" spans="1:4" x14ac:dyDescent="0.25">
      <c r="A83" s="6" t="s">
        <v>169</v>
      </c>
      <c r="B83" s="7">
        <v>1</v>
      </c>
      <c r="C83" s="7"/>
      <c r="D83" s="7">
        <v>1</v>
      </c>
    </row>
    <row r="84" spans="1:4" x14ac:dyDescent="0.25">
      <c r="A84" s="6" t="s">
        <v>89</v>
      </c>
      <c r="B84" s="7">
        <v>18</v>
      </c>
      <c r="C84" s="7"/>
      <c r="D84" s="7">
        <v>18</v>
      </c>
    </row>
    <row r="85" spans="1:4" x14ac:dyDescent="0.25">
      <c r="A85" s="6" t="s">
        <v>145</v>
      </c>
      <c r="B85" s="7">
        <v>3</v>
      </c>
      <c r="C85" s="7"/>
      <c r="D85" s="7">
        <v>3</v>
      </c>
    </row>
    <row r="86" spans="1:4" x14ac:dyDescent="0.25">
      <c r="A86" s="6" t="s">
        <v>200</v>
      </c>
      <c r="B86" s="7">
        <v>1</v>
      </c>
      <c r="C86" s="7"/>
      <c r="D86" s="7">
        <v>1</v>
      </c>
    </row>
    <row r="87" spans="1:4" x14ac:dyDescent="0.25">
      <c r="A87" s="6" t="s">
        <v>146</v>
      </c>
      <c r="B87" s="7">
        <v>1</v>
      </c>
      <c r="C87" s="7"/>
      <c r="D87" s="7">
        <v>1</v>
      </c>
    </row>
    <row r="88" spans="1:4" x14ac:dyDescent="0.25">
      <c r="A88" s="6" t="s">
        <v>24</v>
      </c>
      <c r="B88" s="7">
        <v>15</v>
      </c>
      <c r="C88" s="7"/>
      <c r="D88" s="7">
        <v>15</v>
      </c>
    </row>
    <row r="89" spans="1:4" x14ac:dyDescent="0.25">
      <c r="A89" s="6" t="s">
        <v>25</v>
      </c>
      <c r="B89" s="7">
        <v>17</v>
      </c>
      <c r="C89" s="7">
        <v>5</v>
      </c>
      <c r="D89" s="7">
        <v>22</v>
      </c>
    </row>
    <row r="90" spans="1:4" x14ac:dyDescent="0.25">
      <c r="A90" s="6" t="s">
        <v>196</v>
      </c>
      <c r="B90" s="7">
        <v>1</v>
      </c>
      <c r="C90" s="7"/>
      <c r="D90" s="7">
        <v>1</v>
      </c>
    </row>
    <row r="91" spans="1:4" x14ac:dyDescent="0.25">
      <c r="A91" s="6" t="s">
        <v>154</v>
      </c>
      <c r="B91" s="7">
        <v>8</v>
      </c>
      <c r="C91" s="7"/>
      <c r="D91" s="7">
        <v>8</v>
      </c>
    </row>
    <row r="92" spans="1:4" x14ac:dyDescent="0.25">
      <c r="A92" s="6" t="s">
        <v>26</v>
      </c>
      <c r="B92" s="7">
        <v>22</v>
      </c>
      <c r="C92" s="7">
        <v>1</v>
      </c>
      <c r="D92" s="7">
        <v>23</v>
      </c>
    </row>
    <row r="93" spans="1:4" x14ac:dyDescent="0.25">
      <c r="A93" s="14" t="s">
        <v>27</v>
      </c>
      <c r="B93" s="24">
        <v>22</v>
      </c>
      <c r="C93" s="24"/>
      <c r="D93" s="24">
        <v>22</v>
      </c>
    </row>
    <row r="94" spans="1:4" x14ac:dyDescent="0.25">
      <c r="A94" s="6" t="s">
        <v>28</v>
      </c>
      <c r="B94" s="7">
        <v>24</v>
      </c>
      <c r="C94" s="7"/>
      <c r="D94" s="7">
        <v>24</v>
      </c>
    </row>
    <row r="95" spans="1:4" x14ac:dyDescent="0.25">
      <c r="A95" s="6" t="s">
        <v>162</v>
      </c>
      <c r="B95" s="7">
        <v>1</v>
      </c>
      <c r="C95" s="7"/>
      <c r="D95" s="7">
        <v>1</v>
      </c>
    </row>
    <row r="96" spans="1:4" x14ac:dyDescent="0.25">
      <c r="A96" s="6" t="s">
        <v>147</v>
      </c>
      <c r="B96" s="7">
        <v>1</v>
      </c>
      <c r="C96" s="7"/>
      <c r="D96" s="7">
        <v>1</v>
      </c>
    </row>
    <row r="97" spans="1:4" x14ac:dyDescent="0.25">
      <c r="A97" s="6" t="s">
        <v>176</v>
      </c>
      <c r="B97" s="7">
        <v>1</v>
      </c>
      <c r="C97" s="7"/>
      <c r="D97" s="7">
        <v>1</v>
      </c>
    </row>
    <row r="98" spans="1:4" x14ac:dyDescent="0.25">
      <c r="A98" s="6" t="s">
        <v>182</v>
      </c>
      <c r="B98" s="7">
        <v>10</v>
      </c>
      <c r="C98" s="7"/>
      <c r="D98" s="7">
        <v>10</v>
      </c>
    </row>
    <row r="99" spans="1:4" x14ac:dyDescent="0.25">
      <c r="A99" s="6" t="s">
        <v>193</v>
      </c>
      <c r="B99" s="7">
        <v>2</v>
      </c>
      <c r="C99" s="7"/>
      <c r="D99" s="7">
        <v>2</v>
      </c>
    </row>
    <row r="100" spans="1:4" x14ac:dyDescent="0.25">
      <c r="A100" s="6" t="s">
        <v>29</v>
      </c>
      <c r="B100" s="7">
        <v>182</v>
      </c>
      <c r="C100" s="7">
        <v>1</v>
      </c>
      <c r="D100" s="7">
        <v>183</v>
      </c>
    </row>
    <row r="101" spans="1:4" x14ac:dyDescent="0.25">
      <c r="A101" s="6" t="s">
        <v>30</v>
      </c>
      <c r="B101" s="7">
        <v>17</v>
      </c>
      <c r="C101" s="7"/>
      <c r="D101" s="7">
        <v>17</v>
      </c>
    </row>
    <row r="102" spans="1:4" x14ac:dyDescent="0.25">
      <c r="A102" s="6" t="s">
        <v>31</v>
      </c>
      <c r="B102" s="7">
        <v>13</v>
      </c>
      <c r="C102" s="7"/>
      <c r="D102" s="7">
        <v>13</v>
      </c>
    </row>
    <row r="103" spans="1:4" x14ac:dyDescent="0.25">
      <c r="A103" s="6" t="s">
        <v>177</v>
      </c>
      <c r="B103" s="7">
        <v>3</v>
      </c>
      <c r="C103" s="7"/>
      <c r="D103" s="7">
        <v>3</v>
      </c>
    </row>
    <row r="104" spans="1:4" x14ac:dyDescent="0.25">
      <c r="A104" s="6" t="s">
        <v>32</v>
      </c>
      <c r="B104" s="7">
        <v>22</v>
      </c>
      <c r="C104" s="7"/>
      <c r="D104" s="7">
        <v>22</v>
      </c>
    </row>
    <row r="105" spans="1:4" x14ac:dyDescent="0.25">
      <c r="A105" s="14" t="s">
        <v>33</v>
      </c>
      <c r="B105" s="24">
        <v>27</v>
      </c>
      <c r="C105" s="24"/>
      <c r="D105" s="24">
        <v>27</v>
      </c>
    </row>
    <row r="106" spans="1:4" x14ac:dyDescent="0.25">
      <c r="A106" s="6" t="s">
        <v>114</v>
      </c>
      <c r="B106" s="7">
        <v>6</v>
      </c>
      <c r="C106" s="7"/>
      <c r="D106" s="7">
        <v>6</v>
      </c>
    </row>
    <row r="107" spans="1:4" x14ac:dyDescent="0.25">
      <c r="A107" s="6" t="s">
        <v>34</v>
      </c>
      <c r="B107" s="7">
        <v>24</v>
      </c>
      <c r="C107" s="7">
        <v>1</v>
      </c>
      <c r="D107" s="7">
        <v>25</v>
      </c>
    </row>
    <row r="108" spans="1:4" x14ac:dyDescent="0.25">
      <c r="A108" s="6" t="s">
        <v>35</v>
      </c>
      <c r="B108" s="7">
        <v>22</v>
      </c>
      <c r="C108" s="7"/>
      <c r="D108" s="7">
        <v>22</v>
      </c>
    </row>
    <row r="109" spans="1:4" x14ac:dyDescent="0.25">
      <c r="A109" s="6" t="s">
        <v>115</v>
      </c>
      <c r="B109" s="7">
        <v>19</v>
      </c>
      <c r="C109" s="7"/>
      <c r="D109" s="7">
        <v>19</v>
      </c>
    </row>
    <row r="110" spans="1:4" x14ac:dyDescent="0.25">
      <c r="A110" s="6" t="s">
        <v>90</v>
      </c>
      <c r="B110" s="7">
        <v>24</v>
      </c>
      <c r="C110" s="7"/>
      <c r="D110" s="7">
        <v>24</v>
      </c>
    </row>
    <row r="111" spans="1:4" x14ac:dyDescent="0.25">
      <c r="A111" s="6" t="s">
        <v>183</v>
      </c>
      <c r="B111" s="7">
        <v>1</v>
      </c>
      <c r="C111" s="7"/>
      <c r="D111" s="7">
        <v>1</v>
      </c>
    </row>
    <row r="112" spans="1:4" x14ac:dyDescent="0.25">
      <c r="A112" s="6" t="s">
        <v>194</v>
      </c>
      <c r="B112" s="7">
        <v>1</v>
      </c>
      <c r="C112" s="7"/>
      <c r="D112" s="7">
        <v>1</v>
      </c>
    </row>
    <row r="113" spans="1:4" x14ac:dyDescent="0.25">
      <c r="A113" s="6" t="s">
        <v>201</v>
      </c>
      <c r="B113" s="7">
        <v>1</v>
      </c>
      <c r="C113" s="7"/>
      <c r="D113" s="7">
        <v>1</v>
      </c>
    </row>
    <row r="114" spans="1:4" x14ac:dyDescent="0.25">
      <c r="A114" s="6" t="s">
        <v>209</v>
      </c>
      <c r="B114" s="7">
        <v>1</v>
      </c>
      <c r="C114" s="7"/>
      <c r="D114" s="7">
        <v>1</v>
      </c>
    </row>
    <row r="115" spans="1:4" x14ac:dyDescent="0.25">
      <c r="A115" s="6" t="s">
        <v>210</v>
      </c>
      <c r="B115" s="7">
        <v>1</v>
      </c>
      <c r="C115" s="7"/>
      <c r="D115" s="7">
        <v>1</v>
      </c>
    </row>
    <row r="116" spans="1:4" x14ac:dyDescent="0.25">
      <c r="A116" s="6" t="s">
        <v>36</v>
      </c>
      <c r="B116" s="7">
        <v>196</v>
      </c>
      <c r="C116" s="7">
        <v>3</v>
      </c>
      <c r="D116" s="7">
        <v>199</v>
      </c>
    </row>
    <row r="117" spans="1:4" x14ac:dyDescent="0.25">
      <c r="A117" s="6" t="s">
        <v>37</v>
      </c>
      <c r="B117" s="7">
        <v>20</v>
      </c>
      <c r="C117" s="7"/>
      <c r="D117" s="7">
        <v>20</v>
      </c>
    </row>
    <row r="118" spans="1:4" x14ac:dyDescent="0.25">
      <c r="A118" s="14" t="s">
        <v>38</v>
      </c>
      <c r="B118" s="24">
        <v>20</v>
      </c>
      <c r="C118" s="24"/>
      <c r="D118" s="24">
        <v>20</v>
      </c>
    </row>
    <row r="119" spans="1:4" x14ac:dyDescent="0.25">
      <c r="A119" s="6" t="s">
        <v>116</v>
      </c>
      <c r="B119" s="7">
        <v>22</v>
      </c>
      <c r="C119" s="7"/>
      <c r="D119" s="7">
        <v>22</v>
      </c>
    </row>
    <row r="120" spans="1:4" x14ac:dyDescent="0.25">
      <c r="A120" s="6" t="s">
        <v>41</v>
      </c>
      <c r="B120" s="7">
        <v>27</v>
      </c>
      <c r="C120" s="7"/>
      <c r="D120" s="7">
        <v>27</v>
      </c>
    </row>
    <row r="121" spans="1:4" x14ac:dyDescent="0.25">
      <c r="A121" s="6" t="s">
        <v>70</v>
      </c>
      <c r="B121" s="7">
        <v>18</v>
      </c>
      <c r="C121" s="7">
        <v>2</v>
      </c>
      <c r="D121" s="7">
        <v>20</v>
      </c>
    </row>
    <row r="122" spans="1:4" x14ac:dyDescent="0.25">
      <c r="A122" s="6" t="s">
        <v>155</v>
      </c>
      <c r="B122" s="7">
        <v>8</v>
      </c>
      <c r="C122" s="7"/>
      <c r="D122" s="7">
        <v>8</v>
      </c>
    </row>
    <row r="123" spans="1:4" x14ac:dyDescent="0.25">
      <c r="A123" s="6" t="s">
        <v>39</v>
      </c>
      <c r="B123" s="7">
        <v>19</v>
      </c>
      <c r="C123" s="7"/>
      <c r="D123" s="7">
        <v>19</v>
      </c>
    </row>
    <row r="124" spans="1:4" x14ac:dyDescent="0.25">
      <c r="A124" s="6" t="s">
        <v>117</v>
      </c>
      <c r="B124" s="7">
        <v>22</v>
      </c>
      <c r="C124" s="7"/>
      <c r="D124" s="7">
        <v>22</v>
      </c>
    </row>
    <row r="125" spans="1:4" x14ac:dyDescent="0.25">
      <c r="A125" s="6" t="s">
        <v>118</v>
      </c>
      <c r="B125" s="7">
        <v>13</v>
      </c>
      <c r="C125" s="7"/>
      <c r="D125" s="7">
        <v>13</v>
      </c>
    </row>
    <row r="126" spans="1:4" x14ac:dyDescent="0.25">
      <c r="A126" s="6" t="s">
        <v>166</v>
      </c>
      <c r="B126" s="7">
        <v>1</v>
      </c>
      <c r="C126" s="7"/>
      <c r="D126" s="7">
        <v>1</v>
      </c>
    </row>
    <row r="127" spans="1:4" x14ac:dyDescent="0.25">
      <c r="A127" s="6" t="s">
        <v>119</v>
      </c>
      <c r="B127" s="7">
        <v>2</v>
      </c>
      <c r="C127" s="7"/>
      <c r="D127" s="7">
        <v>2</v>
      </c>
    </row>
    <row r="128" spans="1:4" x14ac:dyDescent="0.25">
      <c r="A128" s="6" t="s">
        <v>178</v>
      </c>
      <c r="B128" s="7">
        <v>7</v>
      </c>
      <c r="C128" s="7"/>
      <c r="D128" s="7">
        <v>7</v>
      </c>
    </row>
    <row r="129" spans="1:4" x14ac:dyDescent="0.25">
      <c r="A129" s="6" t="s">
        <v>202</v>
      </c>
      <c r="B129" s="7">
        <v>14</v>
      </c>
      <c r="C129" s="7">
        <v>1</v>
      </c>
      <c r="D129" s="7">
        <v>15</v>
      </c>
    </row>
    <row r="130" spans="1:4" x14ac:dyDescent="0.25">
      <c r="A130" s="6" t="s">
        <v>188</v>
      </c>
      <c r="B130" s="7">
        <v>1</v>
      </c>
      <c r="C130" s="7"/>
      <c r="D130" s="7">
        <v>1</v>
      </c>
    </row>
    <row r="131" spans="1:4" x14ac:dyDescent="0.25">
      <c r="A131" s="6" t="s">
        <v>208</v>
      </c>
      <c r="B131" s="7">
        <v>1</v>
      </c>
      <c r="C131" s="7"/>
      <c r="D131" s="7">
        <v>1</v>
      </c>
    </row>
    <row r="132" spans="1:4" x14ac:dyDescent="0.25">
      <c r="A132" s="6" t="s">
        <v>219</v>
      </c>
      <c r="B132" s="7">
        <v>1</v>
      </c>
      <c r="C132" s="7"/>
      <c r="D132" s="7">
        <v>1</v>
      </c>
    </row>
    <row r="133" spans="1:4" x14ac:dyDescent="0.25">
      <c r="A133" s="6" t="s">
        <v>40</v>
      </c>
      <c r="B133" s="7">
        <v>191</v>
      </c>
      <c r="C133" s="7">
        <v>1</v>
      </c>
      <c r="D133" s="7">
        <v>192</v>
      </c>
    </row>
    <row r="134" spans="1:4" x14ac:dyDescent="0.25">
      <c r="A134" s="6" t="s">
        <v>42</v>
      </c>
      <c r="B134" s="7">
        <v>17</v>
      </c>
      <c r="C134" s="7"/>
      <c r="D134" s="7">
        <v>17</v>
      </c>
    </row>
    <row r="135" spans="1:4" x14ac:dyDescent="0.25">
      <c r="A135" s="6" t="s">
        <v>120</v>
      </c>
      <c r="B135" s="7">
        <v>26</v>
      </c>
      <c r="C135" s="7"/>
      <c r="D135" s="7">
        <v>26</v>
      </c>
    </row>
    <row r="136" spans="1:4" x14ac:dyDescent="0.25">
      <c r="A136" s="6" t="s">
        <v>185</v>
      </c>
      <c r="B136" s="7">
        <v>3</v>
      </c>
      <c r="C136" s="7"/>
      <c r="D136" s="7">
        <v>3</v>
      </c>
    </row>
    <row r="137" spans="1:4" x14ac:dyDescent="0.25">
      <c r="A137" s="6" t="s">
        <v>121</v>
      </c>
      <c r="B137" s="7">
        <v>12</v>
      </c>
      <c r="C137" s="7"/>
      <c r="D137" s="7">
        <v>12</v>
      </c>
    </row>
    <row r="138" spans="1:4" x14ac:dyDescent="0.25">
      <c r="A138" t="s">
        <v>179</v>
      </c>
      <c r="B138">
        <v>14</v>
      </c>
      <c r="D138">
        <v>14</v>
      </c>
    </row>
    <row r="139" spans="1:4" x14ac:dyDescent="0.25">
      <c r="A139" t="s">
        <v>170</v>
      </c>
      <c r="B139">
        <v>2</v>
      </c>
      <c r="D139">
        <v>2</v>
      </c>
    </row>
    <row r="140" spans="1:4" x14ac:dyDescent="0.25">
      <c r="A140" t="s">
        <v>156</v>
      </c>
      <c r="B140">
        <v>1</v>
      </c>
      <c r="D140">
        <v>1</v>
      </c>
    </row>
    <row r="141" spans="1:4" x14ac:dyDescent="0.25">
      <c r="A141" t="s">
        <v>91</v>
      </c>
      <c r="B141">
        <v>29</v>
      </c>
      <c r="D141">
        <v>29</v>
      </c>
    </row>
    <row r="142" spans="1:4" x14ac:dyDescent="0.25">
      <c r="A142" t="s">
        <v>92</v>
      </c>
      <c r="B142">
        <v>19</v>
      </c>
      <c r="D142">
        <v>19</v>
      </c>
    </row>
    <row r="143" spans="1:4" x14ac:dyDescent="0.25">
      <c r="A143" t="s">
        <v>180</v>
      </c>
      <c r="B143">
        <v>7</v>
      </c>
      <c r="D143">
        <v>7</v>
      </c>
    </row>
    <row r="144" spans="1:4" x14ac:dyDescent="0.25">
      <c r="A144" t="s">
        <v>167</v>
      </c>
      <c r="B144">
        <v>1</v>
      </c>
      <c r="D144">
        <v>1</v>
      </c>
    </row>
    <row r="145" spans="1:4" x14ac:dyDescent="0.25">
      <c r="A145" t="s">
        <v>122</v>
      </c>
      <c r="B145">
        <v>6</v>
      </c>
      <c r="D145">
        <v>6</v>
      </c>
    </row>
    <row r="146" spans="1:4" x14ac:dyDescent="0.25">
      <c r="A146" t="s">
        <v>123</v>
      </c>
      <c r="B146">
        <v>22</v>
      </c>
      <c r="C146">
        <v>1</v>
      </c>
      <c r="D146">
        <v>23</v>
      </c>
    </row>
    <row r="147" spans="1:4" x14ac:dyDescent="0.25">
      <c r="A147" t="s">
        <v>124</v>
      </c>
      <c r="B147">
        <v>21</v>
      </c>
      <c r="D147">
        <v>21</v>
      </c>
    </row>
    <row r="148" spans="1:4" x14ac:dyDescent="0.25">
      <c r="A148" t="s">
        <v>125</v>
      </c>
      <c r="B148">
        <v>6</v>
      </c>
      <c r="D148">
        <v>6</v>
      </c>
    </row>
    <row r="149" spans="1:4" x14ac:dyDescent="0.25">
      <c r="A149" t="s">
        <v>157</v>
      </c>
      <c r="B149">
        <v>5</v>
      </c>
      <c r="D149">
        <v>5</v>
      </c>
    </row>
    <row r="150" spans="1:4" x14ac:dyDescent="0.25">
      <c r="A150" t="s">
        <v>126</v>
      </c>
      <c r="B150">
        <v>200</v>
      </c>
      <c r="D150">
        <v>200</v>
      </c>
    </row>
    <row r="151" spans="1:4" x14ac:dyDescent="0.25">
      <c r="A151" t="s">
        <v>215</v>
      </c>
      <c r="B151">
        <v>1</v>
      </c>
      <c r="D151">
        <v>1</v>
      </c>
    </row>
    <row r="152" spans="1:4" x14ac:dyDescent="0.25">
      <c r="A152" t="s">
        <v>203</v>
      </c>
      <c r="B152">
        <v>13</v>
      </c>
      <c r="D152">
        <v>13</v>
      </c>
    </row>
    <row r="153" spans="1:4" x14ac:dyDescent="0.25">
      <c r="A153" t="s">
        <v>127</v>
      </c>
      <c r="B153">
        <v>24</v>
      </c>
      <c r="D153">
        <v>24</v>
      </c>
    </row>
    <row r="154" spans="1:4" x14ac:dyDescent="0.25">
      <c r="A154" t="s">
        <v>128</v>
      </c>
      <c r="B154">
        <v>27</v>
      </c>
      <c r="D154">
        <v>27</v>
      </c>
    </row>
    <row r="155" spans="1:4" x14ac:dyDescent="0.25">
      <c r="A155" t="s">
        <v>129</v>
      </c>
      <c r="B155">
        <v>27</v>
      </c>
      <c r="D155">
        <v>27</v>
      </c>
    </row>
    <row r="156" spans="1:4" x14ac:dyDescent="0.25">
      <c r="A156" t="s">
        <v>130</v>
      </c>
      <c r="B156">
        <v>24</v>
      </c>
      <c r="D156">
        <v>24</v>
      </c>
    </row>
    <row r="157" spans="1:4" x14ac:dyDescent="0.25">
      <c r="A157" t="s">
        <v>131</v>
      </c>
      <c r="B157">
        <v>7</v>
      </c>
      <c r="D157">
        <v>7</v>
      </c>
    </row>
    <row r="158" spans="1:4" x14ac:dyDescent="0.25">
      <c r="A158" t="s">
        <v>132</v>
      </c>
      <c r="B158">
        <v>13</v>
      </c>
      <c r="D158">
        <v>13</v>
      </c>
    </row>
    <row r="159" spans="1:4" x14ac:dyDescent="0.25">
      <c r="A159" t="s">
        <v>133</v>
      </c>
      <c r="B159">
        <v>21</v>
      </c>
      <c r="D159">
        <v>21</v>
      </c>
    </row>
    <row r="160" spans="1:4" x14ac:dyDescent="0.25">
      <c r="A160" t="s">
        <v>134</v>
      </c>
      <c r="B160">
        <v>29</v>
      </c>
      <c r="D160">
        <v>29</v>
      </c>
    </row>
    <row r="161" spans="1:4" x14ac:dyDescent="0.25">
      <c r="A161" t="s">
        <v>163</v>
      </c>
      <c r="B161">
        <v>1</v>
      </c>
      <c r="D161">
        <v>1</v>
      </c>
    </row>
    <row r="162" spans="1:4" x14ac:dyDescent="0.25">
      <c r="A162" t="s">
        <v>181</v>
      </c>
      <c r="B162">
        <v>8</v>
      </c>
      <c r="D162">
        <v>8</v>
      </c>
    </row>
    <row r="163" spans="1:4" x14ac:dyDescent="0.25">
      <c r="A163" t="s">
        <v>197</v>
      </c>
      <c r="B163">
        <v>4</v>
      </c>
      <c r="D163">
        <v>4</v>
      </c>
    </row>
    <row r="164" spans="1:4" x14ac:dyDescent="0.25">
      <c r="A164" t="s">
        <v>212</v>
      </c>
      <c r="B164">
        <v>1</v>
      </c>
      <c r="D164">
        <v>1</v>
      </c>
    </row>
    <row r="165" spans="1:4" x14ac:dyDescent="0.25">
      <c r="A165" t="s">
        <v>135</v>
      </c>
      <c r="B165">
        <v>205</v>
      </c>
      <c r="D165">
        <v>205</v>
      </c>
    </row>
    <row r="166" spans="1:4" x14ac:dyDescent="0.25">
      <c r="A166" t="s">
        <v>204</v>
      </c>
      <c r="B166">
        <v>1</v>
      </c>
      <c r="D166">
        <v>1</v>
      </c>
    </row>
    <row r="167" spans="1:4" x14ac:dyDescent="0.25">
      <c r="A167" t="s">
        <v>136</v>
      </c>
      <c r="B167">
        <v>15</v>
      </c>
      <c r="D167">
        <v>15</v>
      </c>
    </row>
    <row r="168" spans="1:4" x14ac:dyDescent="0.25">
      <c r="A168" t="s">
        <v>189</v>
      </c>
      <c r="B168">
        <v>8</v>
      </c>
      <c r="D168">
        <v>8</v>
      </c>
    </row>
    <row r="169" spans="1:4" x14ac:dyDescent="0.25">
      <c r="A169" t="s">
        <v>184</v>
      </c>
      <c r="B169">
        <v>11</v>
      </c>
      <c r="D169">
        <v>11</v>
      </c>
    </row>
    <row r="170" spans="1:4" x14ac:dyDescent="0.25">
      <c r="A170" t="s">
        <v>137</v>
      </c>
      <c r="B170">
        <v>10</v>
      </c>
      <c r="D170">
        <v>10</v>
      </c>
    </row>
    <row r="171" spans="1:4" x14ac:dyDescent="0.25">
      <c r="A171" t="s">
        <v>138</v>
      </c>
      <c r="B171">
        <v>24</v>
      </c>
      <c r="D171">
        <v>24</v>
      </c>
    </row>
    <row r="172" spans="1:4" x14ac:dyDescent="0.25">
      <c r="A172" t="s">
        <v>211</v>
      </c>
      <c r="B172">
        <v>1</v>
      </c>
      <c r="D172">
        <v>1</v>
      </c>
    </row>
    <row r="173" spans="1:4" x14ac:dyDescent="0.25">
      <c r="A173" t="s">
        <v>190</v>
      </c>
      <c r="B173">
        <v>2</v>
      </c>
      <c r="D173">
        <v>2</v>
      </c>
    </row>
    <row r="174" spans="1:4" x14ac:dyDescent="0.25">
      <c r="A174" t="s">
        <v>139</v>
      </c>
      <c r="B174">
        <v>23</v>
      </c>
      <c r="D174">
        <v>23</v>
      </c>
    </row>
    <row r="175" spans="1:4" x14ac:dyDescent="0.25">
      <c r="A175" t="s">
        <v>140</v>
      </c>
      <c r="B175">
        <v>28</v>
      </c>
      <c r="D175">
        <v>28</v>
      </c>
    </row>
    <row r="176" spans="1:4" x14ac:dyDescent="0.25">
      <c r="A176" t="s">
        <v>141</v>
      </c>
      <c r="B176">
        <v>12</v>
      </c>
      <c r="D176">
        <v>12</v>
      </c>
    </row>
    <row r="177" spans="1:4" x14ac:dyDescent="0.25">
      <c r="A177" t="s">
        <v>142</v>
      </c>
      <c r="B177">
        <v>21</v>
      </c>
      <c r="D177">
        <v>21</v>
      </c>
    </row>
    <row r="178" spans="1:4" x14ac:dyDescent="0.25">
      <c r="A178" t="s">
        <v>143</v>
      </c>
      <c r="B178">
        <v>20</v>
      </c>
      <c r="D178">
        <v>20</v>
      </c>
    </row>
    <row r="179" spans="1:4" x14ac:dyDescent="0.25">
      <c r="A179" t="s">
        <v>144</v>
      </c>
      <c r="B179">
        <v>15</v>
      </c>
      <c r="D179">
        <v>15</v>
      </c>
    </row>
    <row r="180" spans="1:4" x14ac:dyDescent="0.25">
      <c r="A180" t="s">
        <v>158</v>
      </c>
      <c r="B180">
        <v>4</v>
      </c>
      <c r="D180">
        <v>4</v>
      </c>
    </row>
    <row r="181" spans="1:4" x14ac:dyDescent="0.25">
      <c r="A181" t="s">
        <v>171</v>
      </c>
      <c r="B181">
        <v>2</v>
      </c>
      <c r="D181">
        <v>2</v>
      </c>
    </row>
    <row r="182" spans="1:4" x14ac:dyDescent="0.25">
      <c r="A182" t="s">
        <v>195</v>
      </c>
      <c r="B182">
        <v>7</v>
      </c>
      <c r="D182">
        <v>7</v>
      </c>
    </row>
    <row r="183" spans="1:4" x14ac:dyDescent="0.25">
      <c r="A183" t="s">
        <v>220</v>
      </c>
      <c r="B183">
        <v>1</v>
      </c>
      <c r="D18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B1" workbookViewId="0">
      <selection activeCell="U3" sqref="U3"/>
    </sheetView>
  </sheetViews>
  <sheetFormatPr defaultRowHeight="15" x14ac:dyDescent="0.25"/>
  <cols>
    <col min="1" max="1" width="3" style="16" hidden="1" customWidth="1"/>
    <col min="2" max="2" width="21.140625" style="16" bestFit="1" customWidth="1"/>
    <col min="3" max="3" width="14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4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4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4.28515625" style="16" bestFit="1" customWidth="1"/>
    <col min="19" max="19" width="7.28515625" style="16" bestFit="1" customWidth="1"/>
    <col min="20" max="20" width="4.7109375" style="16" bestFit="1" customWidth="1"/>
    <col min="21" max="16384" width="9.140625" style="16"/>
  </cols>
  <sheetData>
    <row r="1" spans="1:20" ht="15.75" x14ac:dyDescent="0.25">
      <c r="B1" s="29" t="s">
        <v>81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6.75" customHeight="1" x14ac:dyDescent="0.25"/>
    <row r="3" spans="1:20" x14ac:dyDescent="0.25">
      <c r="B3" s="28" t="s">
        <v>63</v>
      </c>
      <c r="C3" s="28"/>
      <c r="D3" s="28"/>
      <c r="E3" s="28"/>
      <c r="G3" s="28" t="s">
        <v>72</v>
      </c>
      <c r="H3" s="28"/>
      <c r="I3" s="28"/>
      <c r="J3" s="28"/>
      <c r="L3" s="28" t="s">
        <v>73</v>
      </c>
      <c r="M3" s="28"/>
      <c r="N3" s="28"/>
      <c r="O3" s="28"/>
      <c r="Q3" s="28" t="s">
        <v>74</v>
      </c>
      <c r="R3" s="28"/>
      <c r="S3" s="28"/>
      <c r="T3" s="28"/>
    </row>
    <row r="4" spans="1:20" x14ac:dyDescent="0.25">
      <c r="B4" s="12" t="s">
        <v>60</v>
      </c>
      <c r="C4" s="12" t="s">
        <v>61</v>
      </c>
      <c r="D4" s="12" t="s">
        <v>62</v>
      </c>
      <c r="E4" s="13" t="s">
        <v>55</v>
      </c>
      <c r="G4" s="12" t="s">
        <v>60</v>
      </c>
      <c r="H4" s="12" t="s">
        <v>61</v>
      </c>
      <c r="I4" s="12" t="s">
        <v>62</v>
      </c>
      <c r="J4" s="12" t="s">
        <v>48</v>
      </c>
      <c r="L4" s="12" t="s">
        <v>60</v>
      </c>
      <c r="M4" s="12" t="s">
        <v>61</v>
      </c>
      <c r="N4" s="12" t="s">
        <v>62</v>
      </c>
      <c r="O4" s="12" t="s">
        <v>49</v>
      </c>
      <c r="Q4" s="12" t="s">
        <v>60</v>
      </c>
      <c r="R4" s="12" t="s">
        <v>61</v>
      </c>
      <c r="S4" s="12" t="s">
        <v>62</v>
      </c>
      <c r="T4" s="12" t="s">
        <v>50</v>
      </c>
    </row>
    <row r="5" spans="1:20" x14ac:dyDescent="0.25">
      <c r="A5" s="16">
        <v>1</v>
      </c>
      <c r="B5" s="17" t="s">
        <v>8</v>
      </c>
      <c r="C5" s="17" t="s">
        <v>7</v>
      </c>
      <c r="D5" s="17">
        <v>26</v>
      </c>
      <c r="E5" s="17">
        <v>460</v>
      </c>
      <c r="G5" s="17" t="s">
        <v>1</v>
      </c>
      <c r="H5" s="17" t="s">
        <v>0</v>
      </c>
      <c r="I5" s="17">
        <v>26</v>
      </c>
      <c r="J5" s="17">
        <v>223</v>
      </c>
      <c r="L5" s="17" t="s">
        <v>90</v>
      </c>
      <c r="M5" s="17" t="s">
        <v>29</v>
      </c>
      <c r="N5" s="17">
        <v>24</v>
      </c>
      <c r="O5" s="17">
        <v>114</v>
      </c>
      <c r="Q5" s="17" t="s">
        <v>18</v>
      </c>
      <c r="R5" s="17" t="s">
        <v>17</v>
      </c>
      <c r="S5" s="17">
        <v>30</v>
      </c>
      <c r="T5" s="17">
        <v>68</v>
      </c>
    </row>
    <row r="6" spans="1:20" x14ac:dyDescent="0.25">
      <c r="A6" s="16">
        <v>2</v>
      </c>
      <c r="B6" s="17" t="s">
        <v>91</v>
      </c>
      <c r="C6" s="17" t="s">
        <v>40</v>
      </c>
      <c r="D6" s="17">
        <v>29</v>
      </c>
      <c r="E6" s="17">
        <v>353</v>
      </c>
      <c r="G6" s="17" t="s">
        <v>20</v>
      </c>
      <c r="H6" s="17" t="s">
        <v>17</v>
      </c>
      <c r="I6" s="17">
        <v>29</v>
      </c>
      <c r="J6" s="17">
        <v>210</v>
      </c>
      <c r="L6" s="17" t="s">
        <v>100</v>
      </c>
      <c r="M6" s="17" t="s">
        <v>95</v>
      </c>
      <c r="N6" s="17">
        <v>26</v>
      </c>
      <c r="O6" s="17">
        <v>107</v>
      </c>
      <c r="Q6" s="17" t="s">
        <v>91</v>
      </c>
      <c r="R6" s="17" t="s">
        <v>40</v>
      </c>
      <c r="S6" s="17">
        <v>29</v>
      </c>
      <c r="T6" s="17">
        <v>67</v>
      </c>
    </row>
    <row r="7" spans="1:20" x14ac:dyDescent="0.25">
      <c r="A7" s="16">
        <v>3</v>
      </c>
      <c r="B7" s="17" t="s">
        <v>100</v>
      </c>
      <c r="C7" s="17" t="s">
        <v>95</v>
      </c>
      <c r="D7" s="17">
        <v>26</v>
      </c>
      <c r="E7" s="17">
        <v>326</v>
      </c>
      <c r="G7" s="17" t="s">
        <v>116</v>
      </c>
      <c r="H7" s="17" t="s">
        <v>36</v>
      </c>
      <c r="I7" s="17">
        <v>22</v>
      </c>
      <c r="J7" s="17">
        <v>210</v>
      </c>
      <c r="L7" s="17" t="s">
        <v>41</v>
      </c>
      <c r="M7" s="17" t="s">
        <v>36</v>
      </c>
      <c r="N7" s="17">
        <v>27</v>
      </c>
      <c r="O7" s="17">
        <v>98</v>
      </c>
      <c r="Q7" s="17" t="s">
        <v>28</v>
      </c>
      <c r="R7" s="17" t="s">
        <v>23</v>
      </c>
      <c r="S7" s="17">
        <v>24</v>
      </c>
      <c r="T7" s="17">
        <v>64</v>
      </c>
    </row>
    <row r="8" spans="1:20" x14ac:dyDescent="0.25">
      <c r="A8" s="20">
        <v>4</v>
      </c>
      <c r="B8" s="17" t="s">
        <v>18</v>
      </c>
      <c r="C8" s="17" t="s">
        <v>17</v>
      </c>
      <c r="D8" s="17">
        <v>30</v>
      </c>
      <c r="E8" s="17">
        <v>318</v>
      </c>
      <c r="G8" s="17" t="s">
        <v>70</v>
      </c>
      <c r="H8" s="17" t="s">
        <v>36</v>
      </c>
      <c r="I8" s="17">
        <v>18</v>
      </c>
      <c r="J8" s="17">
        <v>205</v>
      </c>
      <c r="L8" s="17" t="s">
        <v>18</v>
      </c>
      <c r="M8" s="17" t="s">
        <v>17</v>
      </c>
      <c r="N8" s="17">
        <v>30</v>
      </c>
      <c r="O8" s="17">
        <v>84</v>
      </c>
      <c r="Q8" s="17" t="s">
        <v>19</v>
      </c>
      <c r="R8" s="17" t="s">
        <v>17</v>
      </c>
      <c r="S8" s="17">
        <v>24</v>
      </c>
      <c r="T8" s="17">
        <v>63</v>
      </c>
    </row>
    <row r="9" spans="1:20" x14ac:dyDescent="0.25">
      <c r="A9" s="20">
        <v>5</v>
      </c>
      <c r="B9" s="17" t="s">
        <v>34</v>
      </c>
      <c r="C9" s="17" t="s">
        <v>29</v>
      </c>
      <c r="D9" s="17">
        <v>24</v>
      </c>
      <c r="E9" s="17">
        <v>313</v>
      </c>
      <c r="G9" s="17" t="s">
        <v>87</v>
      </c>
      <c r="H9" s="17" t="s">
        <v>0</v>
      </c>
      <c r="I9" s="17">
        <v>26</v>
      </c>
      <c r="J9" s="17">
        <v>197</v>
      </c>
      <c r="L9" s="17" t="s">
        <v>152</v>
      </c>
      <c r="M9" s="17" t="s">
        <v>14</v>
      </c>
      <c r="N9" s="17">
        <v>24</v>
      </c>
      <c r="O9" s="17">
        <v>80</v>
      </c>
      <c r="Q9" s="17" t="s">
        <v>42</v>
      </c>
      <c r="R9" s="17" t="s">
        <v>40</v>
      </c>
      <c r="S9" s="17">
        <v>17</v>
      </c>
      <c r="T9" s="17">
        <v>57</v>
      </c>
    </row>
    <row r="10" spans="1:20" x14ac:dyDescent="0.25">
      <c r="A10" s="20">
        <v>6</v>
      </c>
      <c r="B10" s="17" t="s">
        <v>96</v>
      </c>
      <c r="C10" s="17" t="s">
        <v>95</v>
      </c>
      <c r="D10" s="17">
        <v>25</v>
      </c>
      <c r="E10" s="17">
        <v>306</v>
      </c>
      <c r="G10" s="17" t="s">
        <v>13</v>
      </c>
      <c r="H10" s="17" t="s">
        <v>7</v>
      </c>
      <c r="I10" s="17">
        <v>25</v>
      </c>
      <c r="J10" s="17">
        <v>190</v>
      </c>
      <c r="L10" s="17" t="s">
        <v>33</v>
      </c>
      <c r="M10" s="17" t="s">
        <v>29</v>
      </c>
      <c r="N10" s="17">
        <v>27</v>
      </c>
      <c r="O10" s="17">
        <v>71</v>
      </c>
      <c r="Q10" s="17" t="s">
        <v>13</v>
      </c>
      <c r="R10" s="17" t="s">
        <v>7</v>
      </c>
      <c r="S10" s="17">
        <v>25</v>
      </c>
      <c r="T10" s="17">
        <v>51</v>
      </c>
    </row>
    <row r="11" spans="1:20" x14ac:dyDescent="0.25">
      <c r="A11" s="20">
        <v>7</v>
      </c>
      <c r="B11" s="17" t="s">
        <v>41</v>
      </c>
      <c r="C11" s="17" t="s">
        <v>36</v>
      </c>
      <c r="D11" s="17">
        <v>27</v>
      </c>
      <c r="E11" s="17">
        <v>282</v>
      </c>
      <c r="G11" s="17" t="s">
        <v>108</v>
      </c>
      <c r="H11" s="17" t="s">
        <v>14</v>
      </c>
      <c r="I11" s="17">
        <v>28</v>
      </c>
      <c r="J11" s="17">
        <v>182</v>
      </c>
      <c r="L11" s="17" t="s">
        <v>111</v>
      </c>
      <c r="M11" s="17" t="s">
        <v>23</v>
      </c>
      <c r="N11" s="17">
        <v>24</v>
      </c>
      <c r="O11" s="17">
        <v>67</v>
      </c>
      <c r="Q11" s="17" t="s">
        <v>20</v>
      </c>
      <c r="R11" s="17" t="s">
        <v>17</v>
      </c>
      <c r="S11" s="17">
        <v>29</v>
      </c>
      <c r="T11" s="17">
        <v>49</v>
      </c>
    </row>
    <row r="12" spans="1:20" x14ac:dyDescent="0.25">
      <c r="A12" s="20">
        <v>8</v>
      </c>
      <c r="B12" s="17" t="s">
        <v>28</v>
      </c>
      <c r="C12" s="17" t="s">
        <v>23</v>
      </c>
      <c r="D12" s="17">
        <v>24</v>
      </c>
      <c r="E12" s="17">
        <v>269</v>
      </c>
      <c r="G12" s="17" t="s">
        <v>19</v>
      </c>
      <c r="H12" s="17" t="s">
        <v>17</v>
      </c>
      <c r="I12" s="17">
        <v>24</v>
      </c>
      <c r="J12" s="17">
        <v>180</v>
      </c>
      <c r="L12" s="17" t="s">
        <v>91</v>
      </c>
      <c r="M12" s="17" t="s">
        <v>40</v>
      </c>
      <c r="N12" s="17">
        <v>29</v>
      </c>
      <c r="O12" s="17">
        <v>66</v>
      </c>
      <c r="Q12" s="17" t="s">
        <v>90</v>
      </c>
      <c r="R12" s="17" t="s">
        <v>29</v>
      </c>
      <c r="S12" s="17">
        <v>24</v>
      </c>
      <c r="T12" s="17">
        <v>49</v>
      </c>
    </row>
    <row r="13" spans="1:20" x14ac:dyDescent="0.25">
      <c r="A13" s="20">
        <v>9</v>
      </c>
      <c r="B13" s="17" t="s">
        <v>1</v>
      </c>
      <c r="C13" s="17" t="s">
        <v>0</v>
      </c>
      <c r="D13" s="17">
        <v>26</v>
      </c>
      <c r="E13" s="17">
        <v>251</v>
      </c>
      <c r="G13" s="17" t="s">
        <v>110</v>
      </c>
      <c r="H13" s="17" t="s">
        <v>17</v>
      </c>
      <c r="I13" s="17">
        <v>25</v>
      </c>
      <c r="J13" s="17">
        <v>176</v>
      </c>
      <c r="L13" s="17" t="s">
        <v>128</v>
      </c>
      <c r="M13" s="17" t="s">
        <v>126</v>
      </c>
      <c r="N13" s="17">
        <v>27</v>
      </c>
      <c r="O13" s="17">
        <v>63</v>
      </c>
      <c r="Q13" s="17" t="s">
        <v>127</v>
      </c>
      <c r="R13" s="17" t="s">
        <v>126</v>
      </c>
      <c r="S13" s="17">
        <v>24</v>
      </c>
      <c r="T13" s="17">
        <v>46</v>
      </c>
    </row>
    <row r="14" spans="1:20" x14ac:dyDescent="0.25">
      <c r="A14" s="20">
        <v>10</v>
      </c>
      <c r="B14" s="17" t="s">
        <v>21</v>
      </c>
      <c r="C14" s="17" t="s">
        <v>17</v>
      </c>
      <c r="D14" s="17">
        <v>28</v>
      </c>
      <c r="E14" s="17">
        <v>247</v>
      </c>
      <c r="G14" s="17" t="s">
        <v>123</v>
      </c>
      <c r="H14" s="17" t="s">
        <v>40</v>
      </c>
      <c r="I14" s="17">
        <v>22</v>
      </c>
      <c r="J14" s="17">
        <v>176</v>
      </c>
      <c r="L14" s="17" t="s">
        <v>21</v>
      </c>
      <c r="M14" s="17" t="s">
        <v>17</v>
      </c>
      <c r="N14" s="17">
        <v>28</v>
      </c>
      <c r="O14" s="17">
        <v>62</v>
      </c>
      <c r="Q14" s="17" t="s">
        <v>8</v>
      </c>
      <c r="R14" s="17" t="s">
        <v>7</v>
      </c>
      <c r="S14" s="17">
        <v>26</v>
      </c>
      <c r="T14" s="17">
        <v>45</v>
      </c>
    </row>
    <row r="15" spans="1:20" x14ac:dyDescent="0.25">
      <c r="A15" s="20">
        <v>11</v>
      </c>
      <c r="B15" s="17" t="s">
        <v>33</v>
      </c>
      <c r="C15" s="17" t="s">
        <v>29</v>
      </c>
      <c r="D15" s="17">
        <v>27</v>
      </c>
      <c r="E15" s="17">
        <v>239</v>
      </c>
      <c r="G15" s="17" t="s">
        <v>100</v>
      </c>
      <c r="H15" s="17" t="s">
        <v>95</v>
      </c>
      <c r="I15" s="17">
        <v>26</v>
      </c>
      <c r="J15" s="17">
        <v>174</v>
      </c>
      <c r="L15" s="17" t="s">
        <v>175</v>
      </c>
      <c r="M15" s="17" t="s">
        <v>14</v>
      </c>
      <c r="N15" s="17">
        <v>25</v>
      </c>
      <c r="O15" s="17">
        <v>61</v>
      </c>
      <c r="Q15" s="17" t="s">
        <v>128</v>
      </c>
      <c r="R15" s="17" t="s">
        <v>126</v>
      </c>
      <c r="S15" s="17">
        <v>27</v>
      </c>
      <c r="T15" s="17">
        <v>39</v>
      </c>
    </row>
    <row r="16" spans="1:20" x14ac:dyDescent="0.25">
      <c r="A16" s="20">
        <v>12</v>
      </c>
      <c r="B16" s="17" t="s">
        <v>16</v>
      </c>
      <c r="C16" s="17" t="s">
        <v>14</v>
      </c>
      <c r="D16" s="17">
        <v>23</v>
      </c>
      <c r="E16" s="17">
        <v>231</v>
      </c>
      <c r="G16" s="17" t="s">
        <v>80</v>
      </c>
      <c r="H16" s="17" t="s">
        <v>17</v>
      </c>
      <c r="I16" s="17">
        <v>21</v>
      </c>
      <c r="J16" s="17">
        <v>172</v>
      </c>
      <c r="L16" s="17" t="s">
        <v>13</v>
      </c>
      <c r="M16" s="17" t="s">
        <v>7</v>
      </c>
      <c r="N16" s="17">
        <v>25</v>
      </c>
      <c r="O16" s="17">
        <v>59</v>
      </c>
      <c r="Q16" s="17" t="s">
        <v>100</v>
      </c>
      <c r="R16" s="17" t="s">
        <v>95</v>
      </c>
      <c r="S16" s="17">
        <v>26</v>
      </c>
      <c r="T16" s="17">
        <v>38</v>
      </c>
    </row>
    <row r="17" spans="1:20" x14ac:dyDescent="0.25">
      <c r="A17" s="20">
        <v>13</v>
      </c>
      <c r="B17" s="17" t="s">
        <v>115</v>
      </c>
      <c r="C17" s="17" t="s">
        <v>29</v>
      </c>
      <c r="D17" s="17">
        <v>19</v>
      </c>
      <c r="E17" s="17">
        <v>229</v>
      </c>
      <c r="G17" s="17" t="s">
        <v>127</v>
      </c>
      <c r="H17" s="17" t="s">
        <v>126</v>
      </c>
      <c r="I17" s="17">
        <v>24</v>
      </c>
      <c r="J17" s="17">
        <v>158</v>
      </c>
      <c r="L17" s="17" t="s">
        <v>127</v>
      </c>
      <c r="M17" s="17" t="s">
        <v>126</v>
      </c>
      <c r="N17" s="17">
        <v>24</v>
      </c>
      <c r="O17" s="17">
        <v>59</v>
      </c>
      <c r="Q17" s="17" t="s">
        <v>4</v>
      </c>
      <c r="R17" s="17" t="s">
        <v>0</v>
      </c>
      <c r="S17" s="17">
        <v>16</v>
      </c>
      <c r="T17" s="17">
        <v>36</v>
      </c>
    </row>
    <row r="18" spans="1:20" x14ac:dyDescent="0.25">
      <c r="A18" s="20">
        <v>14</v>
      </c>
      <c r="B18" s="17" t="s">
        <v>12</v>
      </c>
      <c r="C18" s="17" t="s">
        <v>7</v>
      </c>
      <c r="D18" s="17">
        <v>26</v>
      </c>
      <c r="E18" s="17">
        <v>223</v>
      </c>
      <c r="G18" s="17" t="s">
        <v>174</v>
      </c>
      <c r="H18" s="17" t="s">
        <v>14</v>
      </c>
      <c r="I18" s="17">
        <v>22</v>
      </c>
      <c r="J18" s="17">
        <v>157</v>
      </c>
      <c r="L18" s="17" t="s">
        <v>42</v>
      </c>
      <c r="M18" s="17" t="s">
        <v>40</v>
      </c>
      <c r="N18" s="17">
        <v>17</v>
      </c>
      <c r="O18" s="17">
        <v>56</v>
      </c>
      <c r="Q18" s="17" t="s">
        <v>152</v>
      </c>
      <c r="R18" s="17" t="s">
        <v>14</v>
      </c>
      <c r="S18" s="17">
        <v>24</v>
      </c>
      <c r="T18" s="17">
        <v>35</v>
      </c>
    </row>
    <row r="19" spans="1:20" x14ac:dyDescent="0.25">
      <c r="A19" s="20">
        <v>15</v>
      </c>
      <c r="B19" s="17" t="s">
        <v>179</v>
      </c>
      <c r="C19" s="17" t="s">
        <v>40</v>
      </c>
      <c r="D19" s="17">
        <v>14</v>
      </c>
      <c r="E19" s="17">
        <v>216</v>
      </c>
      <c r="G19" s="17" t="s">
        <v>90</v>
      </c>
      <c r="H19" s="17" t="s">
        <v>29</v>
      </c>
      <c r="I19" s="17">
        <v>24</v>
      </c>
      <c r="J19" s="17">
        <v>154</v>
      </c>
      <c r="L19" s="17" t="s">
        <v>2</v>
      </c>
      <c r="M19" s="17" t="s">
        <v>0</v>
      </c>
      <c r="N19" s="17">
        <v>25</v>
      </c>
      <c r="O19" s="17">
        <v>55</v>
      </c>
      <c r="Q19" s="17" t="s">
        <v>21</v>
      </c>
      <c r="R19" s="17" t="s">
        <v>17</v>
      </c>
      <c r="S19" s="17">
        <v>28</v>
      </c>
      <c r="T19" s="17">
        <v>35</v>
      </c>
    </row>
    <row r="21" spans="1:20" x14ac:dyDescent="0.25">
      <c r="B21" s="28" t="s">
        <v>75</v>
      </c>
      <c r="C21" s="28"/>
      <c r="D21" s="28"/>
      <c r="E21" s="28"/>
      <c r="G21" s="28" t="s">
        <v>76</v>
      </c>
      <c r="H21" s="28"/>
      <c r="I21" s="28"/>
      <c r="J21" s="28"/>
      <c r="L21" s="28" t="s">
        <v>77</v>
      </c>
      <c r="M21" s="28"/>
      <c r="N21" s="28"/>
      <c r="O21" s="28"/>
      <c r="Q21" s="28" t="s">
        <v>78</v>
      </c>
      <c r="R21" s="28"/>
      <c r="S21" s="28"/>
      <c r="T21" s="28"/>
    </row>
    <row r="22" spans="1:20" x14ac:dyDescent="0.25">
      <c r="B22" s="12" t="s">
        <v>60</v>
      </c>
      <c r="C22" s="12" t="s">
        <v>61</v>
      </c>
      <c r="D22" s="12" t="s">
        <v>62</v>
      </c>
      <c r="E22" s="12" t="s">
        <v>51</v>
      </c>
      <c r="G22" s="12" t="s">
        <v>60</v>
      </c>
      <c r="H22" s="12" t="s">
        <v>61</v>
      </c>
      <c r="I22" s="12" t="s">
        <v>62</v>
      </c>
      <c r="J22" s="12" t="s">
        <v>52</v>
      </c>
      <c r="L22" s="12" t="s">
        <v>60</v>
      </c>
      <c r="M22" s="12" t="s">
        <v>61</v>
      </c>
      <c r="N22" s="12" t="s">
        <v>62</v>
      </c>
      <c r="O22" s="12" t="s">
        <v>46</v>
      </c>
      <c r="Q22" s="12" t="s">
        <v>60</v>
      </c>
      <c r="R22" s="12" t="s">
        <v>61</v>
      </c>
      <c r="S22" s="12" t="s">
        <v>62</v>
      </c>
      <c r="T22" s="12" t="s">
        <v>47</v>
      </c>
    </row>
    <row r="23" spans="1:20" x14ac:dyDescent="0.25">
      <c r="A23" s="16">
        <v>1</v>
      </c>
      <c r="B23" s="17" t="s">
        <v>30</v>
      </c>
      <c r="C23" s="17" t="s">
        <v>29</v>
      </c>
      <c r="D23" s="17">
        <v>17</v>
      </c>
      <c r="E23" s="17">
        <v>31</v>
      </c>
      <c r="G23" s="17" t="s">
        <v>18</v>
      </c>
      <c r="H23" s="17" t="s">
        <v>17</v>
      </c>
      <c r="I23" s="17">
        <v>30</v>
      </c>
      <c r="J23" s="17">
        <v>77</v>
      </c>
      <c r="L23" s="17" t="s">
        <v>96</v>
      </c>
      <c r="M23" s="17" t="s">
        <v>95</v>
      </c>
      <c r="N23" s="17">
        <v>25</v>
      </c>
      <c r="O23" s="17">
        <v>82</v>
      </c>
      <c r="Q23" s="17" t="s">
        <v>8</v>
      </c>
      <c r="R23" s="17" t="s">
        <v>7</v>
      </c>
      <c r="S23" s="17">
        <v>26</v>
      </c>
      <c r="T23" s="17">
        <v>110</v>
      </c>
    </row>
    <row r="24" spans="1:20" x14ac:dyDescent="0.25">
      <c r="A24" s="16">
        <v>2</v>
      </c>
      <c r="B24" s="17" t="s">
        <v>20</v>
      </c>
      <c r="C24" s="17" t="s">
        <v>17</v>
      </c>
      <c r="D24" s="17">
        <v>29</v>
      </c>
      <c r="E24" s="17">
        <v>30</v>
      </c>
      <c r="G24" s="17" t="s">
        <v>152</v>
      </c>
      <c r="H24" s="17" t="s">
        <v>14</v>
      </c>
      <c r="I24" s="17">
        <v>24</v>
      </c>
      <c r="J24" s="17">
        <v>75</v>
      </c>
      <c r="L24" s="17" t="s">
        <v>34</v>
      </c>
      <c r="M24" s="17" t="s">
        <v>29</v>
      </c>
      <c r="N24" s="17">
        <v>24</v>
      </c>
      <c r="O24" s="17">
        <v>80</v>
      </c>
      <c r="Q24" s="17" t="s">
        <v>18</v>
      </c>
      <c r="R24" s="17" t="s">
        <v>17</v>
      </c>
      <c r="S24" s="17">
        <v>30</v>
      </c>
      <c r="T24" s="17">
        <v>54</v>
      </c>
    </row>
    <row r="25" spans="1:20" x14ac:dyDescent="0.25">
      <c r="A25" s="16">
        <v>3</v>
      </c>
      <c r="B25" s="17" t="s">
        <v>174</v>
      </c>
      <c r="C25" s="17" t="s">
        <v>14</v>
      </c>
      <c r="D25" s="17">
        <v>22</v>
      </c>
      <c r="E25" s="17">
        <v>29</v>
      </c>
      <c r="G25" s="17" t="s">
        <v>128</v>
      </c>
      <c r="H25" s="17" t="s">
        <v>126</v>
      </c>
      <c r="I25" s="17">
        <v>27</v>
      </c>
      <c r="J25" s="17">
        <v>73</v>
      </c>
      <c r="L25" s="17" t="s">
        <v>3</v>
      </c>
      <c r="M25" s="17" t="s">
        <v>0</v>
      </c>
      <c r="N25" s="17">
        <v>27</v>
      </c>
      <c r="O25" s="17">
        <v>53</v>
      </c>
      <c r="Q25" s="17" t="s">
        <v>1</v>
      </c>
      <c r="R25" s="17" t="s">
        <v>0</v>
      </c>
      <c r="S25" s="17">
        <v>26</v>
      </c>
      <c r="T25" s="17">
        <v>52</v>
      </c>
    </row>
    <row r="26" spans="1:20" x14ac:dyDescent="0.25">
      <c r="A26" s="20">
        <v>4</v>
      </c>
      <c r="B26" s="17" t="s">
        <v>108</v>
      </c>
      <c r="C26" s="17" t="s">
        <v>14</v>
      </c>
      <c r="D26" s="17">
        <v>28</v>
      </c>
      <c r="E26" s="17">
        <v>29</v>
      </c>
      <c r="G26" s="17" t="s">
        <v>1</v>
      </c>
      <c r="H26" s="17" t="s">
        <v>0</v>
      </c>
      <c r="I26" s="17">
        <v>26</v>
      </c>
      <c r="J26" s="17">
        <v>63</v>
      </c>
      <c r="L26" s="17" t="s">
        <v>91</v>
      </c>
      <c r="M26" s="17" t="s">
        <v>40</v>
      </c>
      <c r="N26" s="17">
        <v>29</v>
      </c>
      <c r="O26" s="17">
        <v>52</v>
      </c>
      <c r="Q26" s="17" t="s">
        <v>110</v>
      </c>
      <c r="R26" s="17" t="s">
        <v>17</v>
      </c>
      <c r="S26" s="17">
        <v>25</v>
      </c>
      <c r="T26" s="17">
        <v>46</v>
      </c>
    </row>
    <row r="27" spans="1:20" x14ac:dyDescent="0.25">
      <c r="A27" s="20">
        <v>5</v>
      </c>
      <c r="B27" s="17" t="s">
        <v>116</v>
      </c>
      <c r="C27" s="17" t="s">
        <v>36</v>
      </c>
      <c r="D27" s="17">
        <v>22</v>
      </c>
      <c r="E27" s="17">
        <v>26</v>
      </c>
      <c r="G27" s="17" t="s">
        <v>108</v>
      </c>
      <c r="H27" s="17" t="s">
        <v>14</v>
      </c>
      <c r="I27" s="17">
        <v>28</v>
      </c>
      <c r="J27" s="17">
        <v>62</v>
      </c>
      <c r="L27" s="17" t="s">
        <v>12</v>
      </c>
      <c r="M27" s="17" t="s">
        <v>7</v>
      </c>
      <c r="N27" s="17">
        <v>26</v>
      </c>
      <c r="O27" s="17">
        <v>50</v>
      </c>
      <c r="Q27" s="17" t="s">
        <v>33</v>
      </c>
      <c r="R27" s="17" t="s">
        <v>29</v>
      </c>
      <c r="S27" s="17">
        <v>27</v>
      </c>
      <c r="T27" s="17">
        <v>38</v>
      </c>
    </row>
    <row r="28" spans="1:20" x14ac:dyDescent="0.25">
      <c r="A28" s="20">
        <v>6</v>
      </c>
      <c r="B28" s="17" t="s">
        <v>26</v>
      </c>
      <c r="C28" s="17" t="s">
        <v>23</v>
      </c>
      <c r="D28" s="17">
        <v>22</v>
      </c>
      <c r="E28" s="17">
        <v>24</v>
      </c>
      <c r="G28" s="17" t="s">
        <v>13</v>
      </c>
      <c r="H28" s="17" t="s">
        <v>7</v>
      </c>
      <c r="I28" s="17">
        <v>25</v>
      </c>
      <c r="J28" s="17">
        <v>59</v>
      </c>
      <c r="L28" s="17" t="s">
        <v>107</v>
      </c>
      <c r="M28" s="17" t="s">
        <v>14</v>
      </c>
      <c r="N28" s="17">
        <v>27</v>
      </c>
      <c r="O28" s="17">
        <v>46</v>
      </c>
      <c r="Q28" s="17" t="s">
        <v>100</v>
      </c>
      <c r="R28" s="17" t="s">
        <v>95</v>
      </c>
      <c r="S28" s="17">
        <v>26</v>
      </c>
      <c r="T28" s="17">
        <v>37</v>
      </c>
    </row>
    <row r="29" spans="1:20" x14ac:dyDescent="0.25">
      <c r="A29" s="20">
        <v>7</v>
      </c>
      <c r="B29" s="17" t="s">
        <v>1</v>
      </c>
      <c r="C29" s="17" t="s">
        <v>0</v>
      </c>
      <c r="D29" s="17">
        <v>26</v>
      </c>
      <c r="E29" s="17">
        <v>17</v>
      </c>
      <c r="G29" s="17" t="s">
        <v>116</v>
      </c>
      <c r="H29" s="17" t="s">
        <v>36</v>
      </c>
      <c r="I29" s="17">
        <v>22</v>
      </c>
      <c r="J29" s="17">
        <v>58</v>
      </c>
      <c r="L29" s="17" t="s">
        <v>100</v>
      </c>
      <c r="M29" s="17" t="s">
        <v>95</v>
      </c>
      <c r="N29" s="17">
        <v>26</v>
      </c>
      <c r="O29" s="17">
        <v>45</v>
      </c>
      <c r="Q29" s="17" t="s">
        <v>164</v>
      </c>
      <c r="R29" s="17" t="s">
        <v>95</v>
      </c>
      <c r="S29" s="17">
        <v>21</v>
      </c>
      <c r="T29" s="17">
        <v>34</v>
      </c>
    </row>
    <row r="30" spans="1:20" x14ac:dyDescent="0.25">
      <c r="A30" s="20">
        <v>8</v>
      </c>
      <c r="B30" s="17" t="s">
        <v>2</v>
      </c>
      <c r="C30" s="17" t="s">
        <v>0</v>
      </c>
      <c r="D30" s="17">
        <v>25</v>
      </c>
      <c r="E30" s="17">
        <v>16</v>
      </c>
      <c r="G30" s="17" t="s">
        <v>20</v>
      </c>
      <c r="H30" s="17" t="s">
        <v>17</v>
      </c>
      <c r="I30" s="17">
        <v>29</v>
      </c>
      <c r="J30" s="17">
        <v>56</v>
      </c>
      <c r="L30" s="17" t="s">
        <v>21</v>
      </c>
      <c r="M30" s="17" t="s">
        <v>17</v>
      </c>
      <c r="N30" s="17">
        <v>28</v>
      </c>
      <c r="O30" s="17">
        <v>42</v>
      </c>
      <c r="Q30" s="17" t="s">
        <v>184</v>
      </c>
      <c r="R30" s="17" t="s">
        <v>135</v>
      </c>
      <c r="S30" s="17">
        <v>11</v>
      </c>
      <c r="T30" s="17">
        <v>32</v>
      </c>
    </row>
    <row r="31" spans="1:20" x14ac:dyDescent="0.25">
      <c r="A31" s="20">
        <v>9</v>
      </c>
      <c r="B31" s="17" t="s">
        <v>13</v>
      </c>
      <c r="C31" s="17" t="s">
        <v>7</v>
      </c>
      <c r="D31" s="17">
        <v>25</v>
      </c>
      <c r="E31" s="17">
        <v>15</v>
      </c>
      <c r="G31" s="17" t="s">
        <v>10</v>
      </c>
      <c r="H31" s="17" t="s">
        <v>7</v>
      </c>
      <c r="I31" s="17">
        <v>25</v>
      </c>
      <c r="J31" s="17">
        <v>52</v>
      </c>
      <c r="L31" s="17" t="s">
        <v>28</v>
      </c>
      <c r="M31" s="17" t="s">
        <v>23</v>
      </c>
      <c r="N31" s="17">
        <v>24</v>
      </c>
      <c r="O31" s="17">
        <v>41</v>
      </c>
      <c r="Q31" s="17" t="s">
        <v>130</v>
      </c>
      <c r="R31" s="17" t="s">
        <v>126</v>
      </c>
      <c r="S31" s="17">
        <v>24</v>
      </c>
      <c r="T31" s="17">
        <v>31</v>
      </c>
    </row>
    <row r="32" spans="1:20" x14ac:dyDescent="0.25">
      <c r="A32" s="20">
        <v>10</v>
      </c>
      <c r="B32" s="17" t="s">
        <v>123</v>
      </c>
      <c r="C32" s="17" t="s">
        <v>40</v>
      </c>
      <c r="D32" s="17">
        <v>22</v>
      </c>
      <c r="E32" s="17">
        <v>14</v>
      </c>
      <c r="G32" s="17" t="s">
        <v>19</v>
      </c>
      <c r="H32" s="17" t="s">
        <v>17</v>
      </c>
      <c r="I32" s="17">
        <v>24</v>
      </c>
      <c r="J32" s="17">
        <v>52</v>
      </c>
      <c r="L32" s="17" t="s">
        <v>41</v>
      </c>
      <c r="M32" s="17" t="s">
        <v>36</v>
      </c>
      <c r="N32" s="17">
        <v>27</v>
      </c>
      <c r="O32" s="17">
        <v>41</v>
      </c>
      <c r="Q32" s="17" t="s">
        <v>116</v>
      </c>
      <c r="R32" s="17" t="s">
        <v>36</v>
      </c>
      <c r="S32" s="17">
        <v>22</v>
      </c>
      <c r="T32" s="17">
        <v>30</v>
      </c>
    </row>
    <row r="33" spans="1:20" x14ac:dyDescent="0.25">
      <c r="A33" s="20">
        <v>11</v>
      </c>
      <c r="B33" s="17" t="s">
        <v>31</v>
      </c>
      <c r="C33" s="17" t="s">
        <v>29</v>
      </c>
      <c r="D33" s="17">
        <v>13</v>
      </c>
      <c r="E33" s="17">
        <v>13</v>
      </c>
      <c r="G33" s="17" t="s">
        <v>98</v>
      </c>
      <c r="H33" s="17" t="s">
        <v>95</v>
      </c>
      <c r="I33" s="17">
        <v>23</v>
      </c>
      <c r="J33" s="17">
        <v>52</v>
      </c>
      <c r="L33" s="17" t="s">
        <v>33</v>
      </c>
      <c r="M33" s="17" t="s">
        <v>29</v>
      </c>
      <c r="N33" s="17">
        <v>27</v>
      </c>
      <c r="O33" s="17">
        <v>39</v>
      </c>
      <c r="Q33" s="17" t="s">
        <v>128</v>
      </c>
      <c r="R33" s="17" t="s">
        <v>126</v>
      </c>
      <c r="S33" s="17">
        <v>27</v>
      </c>
      <c r="T33" s="17">
        <v>30</v>
      </c>
    </row>
    <row r="34" spans="1:20" x14ac:dyDescent="0.25">
      <c r="A34" s="20">
        <v>12</v>
      </c>
      <c r="B34" s="17" t="s">
        <v>203</v>
      </c>
      <c r="C34" s="17" t="s">
        <v>126</v>
      </c>
      <c r="D34" s="17">
        <v>14</v>
      </c>
      <c r="E34" s="17">
        <v>13</v>
      </c>
      <c r="G34" s="17" t="s">
        <v>2</v>
      </c>
      <c r="H34" s="17" t="s">
        <v>0</v>
      </c>
      <c r="I34" s="17">
        <v>25</v>
      </c>
      <c r="J34" s="17">
        <v>51</v>
      </c>
      <c r="L34" s="17" t="s">
        <v>8</v>
      </c>
      <c r="M34" s="17" t="s">
        <v>7</v>
      </c>
      <c r="N34" s="17">
        <v>26</v>
      </c>
      <c r="O34" s="17">
        <v>36</v>
      </c>
      <c r="Q34" s="17" t="s">
        <v>87</v>
      </c>
      <c r="R34" s="17" t="s">
        <v>0</v>
      </c>
      <c r="S34" s="17">
        <v>26</v>
      </c>
      <c r="T34" s="17">
        <v>28</v>
      </c>
    </row>
    <row r="35" spans="1:20" x14ac:dyDescent="0.25">
      <c r="A35" s="20">
        <v>13</v>
      </c>
      <c r="B35" s="17" t="s">
        <v>19</v>
      </c>
      <c r="C35" s="17" t="s">
        <v>17</v>
      </c>
      <c r="D35" s="17">
        <v>24</v>
      </c>
      <c r="E35" s="17">
        <v>11</v>
      </c>
      <c r="G35" s="17" t="s">
        <v>120</v>
      </c>
      <c r="H35" s="17" t="s">
        <v>40</v>
      </c>
      <c r="I35" s="17">
        <v>26</v>
      </c>
      <c r="J35" s="17">
        <v>51</v>
      </c>
      <c r="L35" s="17" t="s">
        <v>39</v>
      </c>
      <c r="M35" s="17" t="s">
        <v>36</v>
      </c>
      <c r="N35" s="17">
        <v>19</v>
      </c>
      <c r="O35" s="17">
        <v>34</v>
      </c>
      <c r="Q35" s="17" t="s">
        <v>113</v>
      </c>
      <c r="R35" s="17" t="s">
        <v>23</v>
      </c>
      <c r="S35" s="17">
        <v>13</v>
      </c>
      <c r="T35" s="17">
        <v>28</v>
      </c>
    </row>
    <row r="36" spans="1:20" x14ac:dyDescent="0.25">
      <c r="A36" s="20">
        <v>14</v>
      </c>
      <c r="B36" s="17" t="s">
        <v>152</v>
      </c>
      <c r="C36" s="17" t="s">
        <v>14</v>
      </c>
      <c r="D36" s="17">
        <v>24</v>
      </c>
      <c r="E36" s="17">
        <v>10</v>
      </c>
      <c r="G36" s="17" t="s">
        <v>138</v>
      </c>
      <c r="H36" s="17" t="s">
        <v>135</v>
      </c>
      <c r="I36" s="17">
        <v>24</v>
      </c>
      <c r="J36" s="17">
        <v>50</v>
      </c>
      <c r="L36" s="17" t="s">
        <v>175</v>
      </c>
      <c r="M36" s="17" t="s">
        <v>14</v>
      </c>
      <c r="N36" s="17">
        <v>25</v>
      </c>
      <c r="O36" s="17">
        <v>32</v>
      </c>
      <c r="Q36" s="17" t="s">
        <v>39</v>
      </c>
      <c r="R36" s="17" t="s">
        <v>36</v>
      </c>
      <c r="S36" s="17">
        <v>19</v>
      </c>
      <c r="T36" s="17">
        <v>28</v>
      </c>
    </row>
    <row r="37" spans="1:20" x14ac:dyDescent="0.25">
      <c r="A37" s="20">
        <v>15</v>
      </c>
      <c r="B37" s="17" t="s">
        <v>18</v>
      </c>
      <c r="C37" s="17" t="s">
        <v>17</v>
      </c>
      <c r="D37" s="17">
        <v>30</v>
      </c>
      <c r="E37" s="17">
        <v>10</v>
      </c>
      <c r="G37" s="17" t="s">
        <v>8</v>
      </c>
      <c r="H37" s="17" t="s">
        <v>7</v>
      </c>
      <c r="I37" s="17">
        <v>26</v>
      </c>
      <c r="J37" s="17">
        <v>49</v>
      </c>
      <c r="L37" s="17" t="s">
        <v>142</v>
      </c>
      <c r="M37" s="17" t="s">
        <v>135</v>
      </c>
      <c r="N37" s="17">
        <v>21</v>
      </c>
      <c r="O37" s="17">
        <v>31</v>
      </c>
      <c r="Q37" s="17" t="s">
        <v>123</v>
      </c>
      <c r="R37" s="17" t="s">
        <v>40</v>
      </c>
      <c r="S37" s="17">
        <v>22</v>
      </c>
      <c r="T37" s="17">
        <v>28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34"/>
  <sheetViews>
    <sheetView workbookViewId="0">
      <selection activeCell="P2" sqref="P2"/>
    </sheetView>
  </sheetViews>
  <sheetFormatPr defaultRowHeight="15" x14ac:dyDescent="0.25"/>
  <cols>
    <col min="1" max="1" width="17.85546875" bestFit="1" customWidth="1"/>
    <col min="2" max="2" width="13.5703125" bestFit="1" customWidth="1"/>
    <col min="14" max="14" width="17" bestFit="1" customWidth="1"/>
    <col min="15" max="15" width="15.140625" bestFit="1" customWidth="1"/>
  </cols>
  <sheetData>
    <row r="1" spans="1:16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3" t="s">
        <v>0</v>
      </c>
    </row>
    <row r="2" spans="1:16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  <c r="I2" s="1" t="s">
        <v>51</v>
      </c>
      <c r="J2" s="1" t="s">
        <v>52</v>
      </c>
      <c r="K2" s="1" t="s">
        <v>53</v>
      </c>
      <c r="L2" s="1" t="s">
        <v>54</v>
      </c>
      <c r="M2" s="1" t="s">
        <v>55</v>
      </c>
      <c r="N2" s="17" t="s">
        <v>84</v>
      </c>
      <c r="O2" s="17" t="s">
        <v>85</v>
      </c>
    </row>
    <row r="3" spans="1:16" x14ac:dyDescent="0.25">
      <c r="A3" s="9" t="s">
        <v>1</v>
      </c>
      <c r="B3" s="3">
        <v>26</v>
      </c>
      <c r="C3" s="3">
        <v>95</v>
      </c>
      <c r="D3" s="3">
        <v>3</v>
      </c>
      <c r="E3" s="3">
        <v>52</v>
      </c>
      <c r="F3" s="3">
        <v>223</v>
      </c>
      <c r="G3" s="3">
        <v>14</v>
      </c>
      <c r="H3" s="3">
        <v>14</v>
      </c>
      <c r="I3" s="3">
        <v>17</v>
      </c>
      <c r="J3" s="3">
        <v>63</v>
      </c>
      <c r="K3" s="3">
        <v>0</v>
      </c>
      <c r="L3" s="3">
        <v>0</v>
      </c>
      <c r="M3" s="3">
        <v>251</v>
      </c>
      <c r="N3" s="17">
        <f>VLOOKUP(A3,Games!$A$2:$D$527,3,FALSE)</f>
        <v>1</v>
      </c>
      <c r="O3" s="17">
        <f>VLOOKUP(A3,Games!$A$2:$D$527,4,FALSE)</f>
        <v>27</v>
      </c>
    </row>
    <row r="4" spans="1:16" x14ac:dyDescent="0.25">
      <c r="A4" s="9" t="s">
        <v>2</v>
      </c>
      <c r="B4" s="3">
        <v>25</v>
      </c>
      <c r="C4" s="3">
        <v>15</v>
      </c>
      <c r="D4" s="3">
        <v>9</v>
      </c>
      <c r="E4" s="3">
        <v>3</v>
      </c>
      <c r="F4" s="3">
        <v>124</v>
      </c>
      <c r="G4" s="3">
        <v>55</v>
      </c>
      <c r="H4" s="3">
        <v>20</v>
      </c>
      <c r="I4" s="3">
        <v>16</v>
      </c>
      <c r="J4" s="3">
        <v>51</v>
      </c>
      <c r="K4" s="3">
        <v>0</v>
      </c>
      <c r="L4" s="3">
        <v>0</v>
      </c>
      <c r="M4" s="3">
        <v>60</v>
      </c>
      <c r="N4" s="17">
        <f>VLOOKUP(A4,Games!$A$2:$D$527,3,FALSE)</f>
        <v>0</v>
      </c>
      <c r="O4" s="17">
        <f>VLOOKUP(A4,Games!$A$2:$D$527,4,FALSE)</f>
        <v>25</v>
      </c>
    </row>
    <row r="5" spans="1:16" x14ac:dyDescent="0.25">
      <c r="A5" s="9" t="s">
        <v>172</v>
      </c>
      <c r="B5" s="3">
        <v>2</v>
      </c>
      <c r="C5" s="3">
        <v>3</v>
      </c>
      <c r="D5" s="3">
        <v>0</v>
      </c>
      <c r="E5" s="3">
        <v>1</v>
      </c>
      <c r="F5" s="3">
        <v>8</v>
      </c>
      <c r="G5" s="3">
        <v>4</v>
      </c>
      <c r="H5" s="3">
        <v>1</v>
      </c>
      <c r="I5" s="3">
        <v>0</v>
      </c>
      <c r="J5" s="3">
        <v>5</v>
      </c>
      <c r="K5" s="3">
        <v>0</v>
      </c>
      <c r="L5" s="3">
        <v>0</v>
      </c>
      <c r="M5" s="3">
        <v>7</v>
      </c>
      <c r="N5" s="17">
        <f>VLOOKUP(A5,Games!$A$2:$D$527,3,FALSE)</f>
        <v>0</v>
      </c>
      <c r="O5" s="17">
        <f>VLOOKUP(A5,Games!$A$2:$D$527,4,FALSE)</f>
        <v>2</v>
      </c>
    </row>
    <row r="6" spans="1:16" x14ac:dyDescent="0.25">
      <c r="A6" s="9" t="s">
        <v>3</v>
      </c>
      <c r="B6" s="3">
        <v>27</v>
      </c>
      <c r="C6" s="3">
        <v>13</v>
      </c>
      <c r="D6" s="3">
        <v>53</v>
      </c>
      <c r="E6" s="3">
        <v>1</v>
      </c>
      <c r="F6" s="3">
        <v>58</v>
      </c>
      <c r="G6" s="3">
        <v>55</v>
      </c>
      <c r="H6" s="3">
        <v>34</v>
      </c>
      <c r="I6" s="3">
        <v>1</v>
      </c>
      <c r="J6" s="3">
        <v>40</v>
      </c>
      <c r="K6" s="3">
        <v>0</v>
      </c>
      <c r="L6" s="3">
        <v>0</v>
      </c>
      <c r="M6" s="3">
        <v>186</v>
      </c>
      <c r="N6" s="17">
        <f>VLOOKUP(A6,Games!$A$2:$D$527,3,FALSE)</f>
        <v>0</v>
      </c>
      <c r="O6" s="17">
        <f>VLOOKUP(A6,Games!$A$2:$D$527,4,FALSE)</f>
        <v>27</v>
      </c>
    </row>
    <row r="7" spans="1:16" x14ac:dyDescent="0.25">
      <c r="A7" s="9" t="s">
        <v>94</v>
      </c>
      <c r="B7" s="3">
        <v>5</v>
      </c>
      <c r="C7" s="3">
        <v>20</v>
      </c>
      <c r="D7" s="3">
        <v>11</v>
      </c>
      <c r="E7" s="3">
        <v>2</v>
      </c>
      <c r="F7" s="3">
        <v>27</v>
      </c>
      <c r="G7" s="3">
        <v>14</v>
      </c>
      <c r="H7" s="3">
        <v>4</v>
      </c>
      <c r="I7" s="3">
        <v>1</v>
      </c>
      <c r="J7" s="3">
        <v>3</v>
      </c>
      <c r="K7" s="3">
        <v>0</v>
      </c>
      <c r="L7" s="3">
        <v>0</v>
      </c>
      <c r="M7" s="3">
        <v>75</v>
      </c>
      <c r="N7" s="17">
        <f>VLOOKUP(A7,Games!$A$2:$D$527,3,FALSE)</f>
        <v>0</v>
      </c>
      <c r="O7" s="17">
        <f>VLOOKUP(A7,Games!$A$2:$D$527,4,FALSE)</f>
        <v>5</v>
      </c>
    </row>
    <row r="8" spans="1:16" x14ac:dyDescent="0.25">
      <c r="A8" s="9" t="s">
        <v>4</v>
      </c>
      <c r="B8" s="3">
        <v>16</v>
      </c>
      <c r="C8" s="3">
        <v>28</v>
      </c>
      <c r="D8" s="3">
        <v>10</v>
      </c>
      <c r="E8" s="3">
        <v>14</v>
      </c>
      <c r="F8" s="3">
        <v>42</v>
      </c>
      <c r="G8" s="3">
        <v>52</v>
      </c>
      <c r="H8" s="3">
        <v>36</v>
      </c>
      <c r="I8" s="3">
        <v>3</v>
      </c>
      <c r="J8" s="3">
        <v>12</v>
      </c>
      <c r="K8" s="3">
        <v>0</v>
      </c>
      <c r="L8" s="3">
        <v>0</v>
      </c>
      <c r="M8" s="3">
        <v>100</v>
      </c>
      <c r="N8" s="17">
        <f>VLOOKUP(A8,Games!$A$2:$D$527,3,FALSE)</f>
        <v>3</v>
      </c>
      <c r="O8" s="17">
        <f>VLOOKUP(A8,Games!$A$2:$D$527,4,FALSE)</f>
        <v>19</v>
      </c>
    </row>
    <row r="9" spans="1:16" x14ac:dyDescent="0.25">
      <c r="A9" s="9" t="s">
        <v>5</v>
      </c>
      <c r="B9" s="3">
        <v>19</v>
      </c>
      <c r="C9" s="3">
        <v>53</v>
      </c>
      <c r="D9" s="3">
        <v>5</v>
      </c>
      <c r="E9" s="3">
        <v>27</v>
      </c>
      <c r="F9" s="3">
        <v>107</v>
      </c>
      <c r="G9" s="3">
        <v>44</v>
      </c>
      <c r="H9" s="3">
        <v>31</v>
      </c>
      <c r="I9" s="3">
        <v>1</v>
      </c>
      <c r="J9" s="3">
        <v>13</v>
      </c>
      <c r="K9" s="3">
        <v>0</v>
      </c>
      <c r="L9" s="3">
        <v>0</v>
      </c>
      <c r="M9" s="3">
        <v>148</v>
      </c>
      <c r="N9" s="17">
        <f>VLOOKUP(A9,Games!$A$2:$D$527,3,FALSE)</f>
        <v>0</v>
      </c>
      <c r="O9" s="17">
        <f>VLOOKUP(A9,Games!$A$2:$D$527,4,FALSE)</f>
        <v>19</v>
      </c>
    </row>
    <row r="10" spans="1:16" x14ac:dyDescent="0.25">
      <c r="A10" s="9" t="s">
        <v>6</v>
      </c>
      <c r="B10" s="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7">
        <f>VLOOKUP(A10,Games!$A$2:$D$527,3,FALSE)</f>
        <v>14</v>
      </c>
      <c r="O10" s="17">
        <f>VLOOKUP(A10,Games!$A$2:$D$527,4,FALSE)</f>
        <v>14</v>
      </c>
    </row>
    <row r="11" spans="1:16" x14ac:dyDescent="0.25">
      <c r="A11" s="9" t="s">
        <v>71</v>
      </c>
      <c r="B11" s="3">
        <v>24</v>
      </c>
      <c r="C11" s="3">
        <v>38</v>
      </c>
      <c r="D11" s="3">
        <v>7</v>
      </c>
      <c r="E11" s="3">
        <v>3</v>
      </c>
      <c r="F11" s="3">
        <v>128</v>
      </c>
      <c r="G11" s="3">
        <v>26</v>
      </c>
      <c r="H11" s="3">
        <v>19</v>
      </c>
      <c r="I11" s="3">
        <v>0</v>
      </c>
      <c r="J11" s="3">
        <v>44</v>
      </c>
      <c r="K11" s="3">
        <v>0</v>
      </c>
      <c r="L11" s="3">
        <v>0</v>
      </c>
      <c r="M11" s="3">
        <v>100</v>
      </c>
      <c r="N11" s="17">
        <f>VLOOKUP(A11,Games!$A$2:$D$527,3,FALSE)</f>
        <v>0</v>
      </c>
      <c r="O11" s="17">
        <f>VLOOKUP(A11,Games!$A$2:$D$527,4,FALSE)</f>
        <v>24</v>
      </c>
    </row>
    <row r="12" spans="1:16" x14ac:dyDescent="0.25">
      <c r="A12" s="9" t="s">
        <v>87</v>
      </c>
      <c r="B12" s="1">
        <v>26</v>
      </c>
      <c r="C12" s="1">
        <v>63</v>
      </c>
      <c r="D12" s="1">
        <v>0</v>
      </c>
      <c r="E12" s="1">
        <v>28</v>
      </c>
      <c r="F12" s="1">
        <v>197</v>
      </c>
      <c r="G12" s="1">
        <v>14</v>
      </c>
      <c r="H12" s="1">
        <v>9</v>
      </c>
      <c r="I12" s="1">
        <v>2</v>
      </c>
      <c r="J12" s="1">
        <v>26</v>
      </c>
      <c r="K12" s="1">
        <v>0</v>
      </c>
      <c r="L12" s="1">
        <v>0</v>
      </c>
      <c r="M12" s="1">
        <v>154</v>
      </c>
      <c r="N12" s="17">
        <f>VLOOKUP(A12,Games!$A$2:$D$527,3,FALSE)</f>
        <v>1</v>
      </c>
      <c r="O12" s="17">
        <f>VLOOKUP(A12,Games!$A$2:$D$527,4,FALSE)</f>
        <v>27</v>
      </c>
    </row>
    <row r="13" spans="1:16" x14ac:dyDescent="0.25">
      <c r="A13" s="9" t="s">
        <v>93</v>
      </c>
      <c r="B13" s="17">
        <v>15</v>
      </c>
      <c r="C13" s="17">
        <v>18</v>
      </c>
      <c r="D13" s="17">
        <v>3</v>
      </c>
      <c r="E13" s="17">
        <v>8</v>
      </c>
      <c r="F13" s="17">
        <v>79</v>
      </c>
      <c r="G13" s="17">
        <v>11</v>
      </c>
      <c r="H13" s="17">
        <v>9</v>
      </c>
      <c r="I13" s="17">
        <v>2</v>
      </c>
      <c r="J13" s="17">
        <v>5</v>
      </c>
      <c r="K13" s="17">
        <v>1</v>
      </c>
      <c r="L13" s="17">
        <v>0</v>
      </c>
      <c r="M13" s="17">
        <v>53</v>
      </c>
      <c r="N13" s="17">
        <f>VLOOKUP(A13,Games!$A$2:$D$527,3,FALSE)</f>
        <v>0</v>
      </c>
      <c r="O13" s="17">
        <f>VLOOKUP(A13,Games!$A$2:$D$527,4,FALSE)</f>
        <v>15</v>
      </c>
    </row>
    <row r="14" spans="1:16" x14ac:dyDescent="0.25">
      <c r="A14" s="9" t="s">
        <v>186</v>
      </c>
      <c r="B14" s="1">
        <v>6</v>
      </c>
      <c r="C14" s="1">
        <v>34</v>
      </c>
      <c r="D14" s="1">
        <v>3</v>
      </c>
      <c r="E14" s="1">
        <v>9</v>
      </c>
      <c r="F14" s="1">
        <v>23</v>
      </c>
      <c r="G14" s="1">
        <v>14</v>
      </c>
      <c r="H14" s="1">
        <v>16</v>
      </c>
      <c r="I14" s="1">
        <v>3</v>
      </c>
      <c r="J14" s="1">
        <v>6</v>
      </c>
      <c r="K14" s="1">
        <v>0</v>
      </c>
      <c r="L14" s="1">
        <v>0</v>
      </c>
      <c r="M14" s="1">
        <v>86</v>
      </c>
      <c r="N14" s="17">
        <f>VLOOKUP(A14,Games!$A$2:$D$527,3,FALSE)</f>
        <v>0</v>
      </c>
      <c r="O14" s="17">
        <f>VLOOKUP(A14,Games!$A$2:$D$527,4,FALSE)</f>
        <v>6</v>
      </c>
    </row>
    <row r="15" spans="1:16" x14ac:dyDescent="0.25">
      <c r="A15" s="9" t="s">
        <v>216</v>
      </c>
      <c r="B15" s="17">
        <v>1</v>
      </c>
      <c r="C15" s="17">
        <v>0</v>
      </c>
      <c r="D15" s="17">
        <v>0</v>
      </c>
      <c r="E15" s="17">
        <v>1</v>
      </c>
      <c r="F15" s="17">
        <v>2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7">
        <v>1</v>
      </c>
      <c r="N15" s="17">
        <f>VLOOKUP(A15,Games!$A$2:$D$527,3,FALSE)</f>
        <v>0</v>
      </c>
      <c r="O15" s="17">
        <f>VLOOKUP(A15,Games!$A$2:$D$527,4,FALSE)</f>
        <v>1</v>
      </c>
    </row>
    <row r="19" spans="1:13" x14ac:dyDescent="0.25">
      <c r="A19" s="31" t="s">
        <v>56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32" t="s">
        <v>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25">
      <c r="A21" s="1" t="s">
        <v>43</v>
      </c>
      <c r="B21" s="1" t="s">
        <v>44</v>
      </c>
      <c r="C21" s="1" t="s">
        <v>45</v>
      </c>
      <c r="D21" s="1" t="s">
        <v>46</v>
      </c>
      <c r="E21" s="1" t="s">
        <v>47</v>
      </c>
      <c r="F21" s="1" t="s">
        <v>48</v>
      </c>
      <c r="G21" s="1" t="s">
        <v>49</v>
      </c>
      <c r="H21" s="1" t="s">
        <v>50</v>
      </c>
      <c r="I21" s="1" t="s">
        <v>51</v>
      </c>
      <c r="J21" s="1" t="s">
        <v>52</v>
      </c>
      <c r="K21" s="1" t="s">
        <v>53</v>
      </c>
      <c r="L21" s="1" t="s">
        <v>54</v>
      </c>
      <c r="M21" s="1" t="s">
        <v>55</v>
      </c>
    </row>
    <row r="22" spans="1:13" x14ac:dyDescent="0.25">
      <c r="A22" s="2" t="str">
        <f>IF(A3=""," ",A3)</f>
        <v>Andrew Stanton</v>
      </c>
      <c r="B22" s="3"/>
      <c r="C22" s="4">
        <f>IF(ISNUMBER($B3),C3/$B3," ")</f>
        <v>3.6538461538461537</v>
      </c>
      <c r="D22" s="4">
        <f>IF(ISNUMBER($B3),D3/$B3," ")</f>
        <v>0.11538461538461539</v>
      </c>
      <c r="E22" s="4">
        <f t="shared" ref="E22:M22" si="0">IF(ISNUMBER($B3),E3/$B3," ")</f>
        <v>2</v>
      </c>
      <c r="F22" s="4">
        <f t="shared" si="0"/>
        <v>8.5769230769230766</v>
      </c>
      <c r="G22" s="4">
        <f t="shared" si="0"/>
        <v>0.53846153846153844</v>
      </c>
      <c r="H22" s="4">
        <f t="shared" si="0"/>
        <v>0.53846153846153844</v>
      </c>
      <c r="I22" s="4">
        <f t="shared" si="0"/>
        <v>0.65384615384615385</v>
      </c>
      <c r="J22" s="4">
        <f t="shared" si="0"/>
        <v>2.4230769230769229</v>
      </c>
      <c r="K22" s="4">
        <f t="shared" si="0"/>
        <v>0</v>
      </c>
      <c r="L22" s="4">
        <f t="shared" si="0"/>
        <v>0</v>
      </c>
      <c r="M22" s="4">
        <f t="shared" si="0"/>
        <v>9.6538461538461533</v>
      </c>
    </row>
    <row r="23" spans="1:13" x14ac:dyDescent="0.25">
      <c r="A23" s="2" t="str">
        <f t="shared" ref="A23:A34" si="1">IF(A4=""," ",A4)</f>
        <v>Chris Kuhn</v>
      </c>
      <c r="B23" s="3"/>
      <c r="C23" s="4">
        <f t="shared" ref="C23:M23" si="2">IF(ISNUMBER($B4),C4/$B4," ")</f>
        <v>0.6</v>
      </c>
      <c r="D23" s="4">
        <f t="shared" si="2"/>
        <v>0.36</v>
      </c>
      <c r="E23" s="4">
        <f t="shared" si="2"/>
        <v>0.12</v>
      </c>
      <c r="F23" s="4">
        <f t="shared" si="2"/>
        <v>4.96</v>
      </c>
      <c r="G23" s="4">
        <f t="shared" si="2"/>
        <v>2.2000000000000002</v>
      </c>
      <c r="H23" s="4">
        <f t="shared" si="2"/>
        <v>0.8</v>
      </c>
      <c r="I23" s="4">
        <f t="shared" si="2"/>
        <v>0.64</v>
      </c>
      <c r="J23" s="4">
        <f t="shared" si="2"/>
        <v>2.04</v>
      </c>
      <c r="K23" s="4">
        <f t="shared" si="2"/>
        <v>0</v>
      </c>
      <c r="L23" s="4">
        <f t="shared" si="2"/>
        <v>0</v>
      </c>
      <c r="M23" s="4">
        <f t="shared" si="2"/>
        <v>2.4</v>
      </c>
    </row>
    <row r="24" spans="1:13" x14ac:dyDescent="0.25">
      <c r="A24" s="2" t="str">
        <f t="shared" si="1"/>
        <v>Hamish Hudson</v>
      </c>
      <c r="B24" s="3"/>
      <c r="C24" s="4">
        <f t="shared" ref="C24:M24" si="3">IF(ISNUMBER($B5),C5/$B5," ")</f>
        <v>1.5</v>
      </c>
      <c r="D24" s="4">
        <f t="shared" si="3"/>
        <v>0</v>
      </c>
      <c r="E24" s="4">
        <f t="shared" si="3"/>
        <v>0.5</v>
      </c>
      <c r="F24" s="4">
        <f t="shared" si="3"/>
        <v>4</v>
      </c>
      <c r="G24" s="4">
        <f t="shared" si="3"/>
        <v>2</v>
      </c>
      <c r="H24" s="4">
        <f t="shared" si="3"/>
        <v>0.5</v>
      </c>
      <c r="I24" s="4">
        <f t="shared" si="3"/>
        <v>0</v>
      </c>
      <c r="J24" s="4">
        <f t="shared" si="3"/>
        <v>2.5</v>
      </c>
      <c r="K24" s="4">
        <f t="shared" si="3"/>
        <v>0</v>
      </c>
      <c r="L24" s="4">
        <f t="shared" si="3"/>
        <v>0</v>
      </c>
      <c r="M24" s="4">
        <f t="shared" si="3"/>
        <v>3.5</v>
      </c>
    </row>
    <row r="25" spans="1:13" x14ac:dyDescent="0.25">
      <c r="A25" s="2" t="str">
        <f t="shared" si="1"/>
        <v>Ian Holley</v>
      </c>
      <c r="B25" s="3"/>
      <c r="C25" s="4">
        <f t="shared" ref="C25:M25" si="4">IF(ISNUMBER($B6),C6/$B6," ")</f>
        <v>0.48148148148148145</v>
      </c>
      <c r="D25" s="4">
        <f t="shared" si="4"/>
        <v>1.962962962962963</v>
      </c>
      <c r="E25" s="4">
        <f t="shared" si="4"/>
        <v>3.7037037037037035E-2</v>
      </c>
      <c r="F25" s="4">
        <f t="shared" si="4"/>
        <v>2.1481481481481484</v>
      </c>
      <c r="G25" s="4">
        <f t="shared" si="4"/>
        <v>2.0370370370370372</v>
      </c>
      <c r="H25" s="4">
        <f t="shared" si="4"/>
        <v>1.2592592592592593</v>
      </c>
      <c r="I25" s="4">
        <f t="shared" si="4"/>
        <v>3.7037037037037035E-2</v>
      </c>
      <c r="J25" s="4">
        <f t="shared" si="4"/>
        <v>1.4814814814814814</v>
      </c>
      <c r="K25" s="4">
        <f t="shared" si="4"/>
        <v>0</v>
      </c>
      <c r="L25" s="4">
        <f t="shared" si="4"/>
        <v>0</v>
      </c>
      <c r="M25" s="4">
        <f t="shared" si="4"/>
        <v>6.8888888888888893</v>
      </c>
    </row>
    <row r="26" spans="1:13" x14ac:dyDescent="0.25">
      <c r="A26" s="2" t="str">
        <f t="shared" si="1"/>
        <v>John Gladwin</v>
      </c>
      <c r="B26" s="3"/>
      <c r="C26" s="4">
        <f t="shared" ref="C26:M26" si="5">IF(ISNUMBER($B7),C7/$B7," ")</f>
        <v>4</v>
      </c>
      <c r="D26" s="4">
        <f t="shared" si="5"/>
        <v>2.2000000000000002</v>
      </c>
      <c r="E26" s="4">
        <f t="shared" si="5"/>
        <v>0.4</v>
      </c>
      <c r="F26" s="4">
        <f t="shared" si="5"/>
        <v>5.4</v>
      </c>
      <c r="G26" s="4">
        <f t="shared" si="5"/>
        <v>2.8</v>
      </c>
      <c r="H26" s="4">
        <f t="shared" si="5"/>
        <v>0.8</v>
      </c>
      <c r="I26" s="4">
        <f t="shared" si="5"/>
        <v>0.2</v>
      </c>
      <c r="J26" s="4">
        <f t="shared" si="5"/>
        <v>0.6</v>
      </c>
      <c r="K26" s="4">
        <f t="shared" si="5"/>
        <v>0</v>
      </c>
      <c r="L26" s="4">
        <f t="shared" si="5"/>
        <v>0</v>
      </c>
      <c r="M26" s="4">
        <f t="shared" si="5"/>
        <v>15</v>
      </c>
    </row>
    <row r="27" spans="1:13" x14ac:dyDescent="0.25">
      <c r="A27" s="2" t="str">
        <f t="shared" si="1"/>
        <v>Kris Thomson</v>
      </c>
      <c r="B27" s="3"/>
      <c r="C27" s="4">
        <f t="shared" ref="C27:M27" si="6">IF(ISNUMBER($B8),C8/$B8," ")</f>
        <v>1.75</v>
      </c>
      <c r="D27" s="4">
        <f t="shared" si="6"/>
        <v>0.625</v>
      </c>
      <c r="E27" s="4">
        <f t="shared" si="6"/>
        <v>0.875</v>
      </c>
      <c r="F27" s="4">
        <f t="shared" si="6"/>
        <v>2.625</v>
      </c>
      <c r="G27" s="4">
        <f t="shared" si="6"/>
        <v>3.25</v>
      </c>
      <c r="H27" s="4">
        <f t="shared" si="6"/>
        <v>2.25</v>
      </c>
      <c r="I27" s="4">
        <f t="shared" si="6"/>
        <v>0.1875</v>
      </c>
      <c r="J27" s="4">
        <f t="shared" si="6"/>
        <v>0.75</v>
      </c>
      <c r="K27" s="4">
        <f t="shared" si="6"/>
        <v>0</v>
      </c>
      <c r="L27" s="4">
        <f t="shared" si="6"/>
        <v>0</v>
      </c>
      <c r="M27" s="4">
        <f t="shared" si="6"/>
        <v>6.25</v>
      </c>
    </row>
    <row r="28" spans="1:13" x14ac:dyDescent="0.25">
      <c r="A28" s="2" t="str">
        <f t="shared" si="1"/>
        <v>Matthew Wells</v>
      </c>
      <c r="B28" s="3"/>
      <c r="C28" s="4">
        <f t="shared" ref="C28:M28" si="7">IF(ISNUMBER($B9),C9/$B9," ")</f>
        <v>2.7894736842105261</v>
      </c>
      <c r="D28" s="4">
        <f t="shared" si="7"/>
        <v>0.26315789473684209</v>
      </c>
      <c r="E28" s="4">
        <f t="shared" si="7"/>
        <v>1.4210526315789473</v>
      </c>
      <c r="F28" s="4">
        <f t="shared" si="7"/>
        <v>5.6315789473684212</v>
      </c>
      <c r="G28" s="4">
        <f t="shared" si="7"/>
        <v>2.3157894736842106</v>
      </c>
      <c r="H28" s="4">
        <f t="shared" si="7"/>
        <v>1.631578947368421</v>
      </c>
      <c r="I28" s="4">
        <f t="shared" si="7"/>
        <v>5.2631578947368418E-2</v>
      </c>
      <c r="J28" s="4">
        <f t="shared" si="7"/>
        <v>0.68421052631578949</v>
      </c>
      <c r="K28" s="4">
        <f t="shared" si="7"/>
        <v>0</v>
      </c>
      <c r="L28" s="4">
        <f t="shared" si="7"/>
        <v>0</v>
      </c>
      <c r="M28" s="4">
        <f t="shared" si="7"/>
        <v>7.7894736842105265</v>
      </c>
    </row>
    <row r="29" spans="1:13" x14ac:dyDescent="0.25">
      <c r="A29" s="2" t="str">
        <f t="shared" si="1"/>
        <v>Paul Edwards</v>
      </c>
      <c r="B29" s="3"/>
      <c r="C29" s="4" t="str">
        <f t="shared" ref="C29:M29" si="8">IF(ISNUMBER($B10),C10/$B10," ")</f>
        <v xml:space="preserve"> </v>
      </c>
      <c r="D29" s="4" t="str">
        <f t="shared" si="8"/>
        <v xml:space="preserve"> </v>
      </c>
      <c r="E29" s="4" t="str">
        <f t="shared" si="8"/>
        <v xml:space="preserve"> </v>
      </c>
      <c r="F29" s="4" t="str">
        <f t="shared" si="8"/>
        <v xml:space="preserve"> </v>
      </c>
      <c r="G29" s="4" t="str">
        <f t="shared" si="8"/>
        <v xml:space="preserve"> </v>
      </c>
      <c r="H29" s="4" t="str">
        <f t="shared" si="8"/>
        <v xml:space="preserve"> </v>
      </c>
      <c r="I29" s="4" t="str">
        <f t="shared" si="8"/>
        <v xml:space="preserve"> </v>
      </c>
      <c r="J29" s="4" t="str">
        <f t="shared" si="8"/>
        <v xml:space="preserve"> </v>
      </c>
      <c r="K29" s="4" t="str">
        <f t="shared" si="8"/>
        <v xml:space="preserve"> </v>
      </c>
      <c r="L29" s="4" t="str">
        <f t="shared" si="8"/>
        <v xml:space="preserve"> </v>
      </c>
      <c r="M29" s="4" t="str">
        <f t="shared" si="8"/>
        <v xml:space="preserve"> </v>
      </c>
    </row>
    <row r="30" spans="1:13" x14ac:dyDescent="0.25">
      <c r="A30" s="2" t="str">
        <f t="shared" si="1"/>
        <v>Todd Nebauer</v>
      </c>
      <c r="B30" s="3"/>
      <c r="C30" s="4">
        <f t="shared" ref="C30:M30" si="9">IF(ISNUMBER($B11),C11/$B11," ")</f>
        <v>1.5833333333333333</v>
      </c>
      <c r="D30" s="4">
        <f t="shared" si="9"/>
        <v>0.29166666666666669</v>
      </c>
      <c r="E30" s="4">
        <f t="shared" si="9"/>
        <v>0.125</v>
      </c>
      <c r="F30" s="4">
        <f t="shared" si="9"/>
        <v>5.333333333333333</v>
      </c>
      <c r="G30" s="4">
        <f t="shared" si="9"/>
        <v>1.0833333333333333</v>
      </c>
      <c r="H30" s="4">
        <f t="shared" si="9"/>
        <v>0.79166666666666663</v>
      </c>
      <c r="I30" s="4">
        <f t="shared" si="9"/>
        <v>0</v>
      </c>
      <c r="J30" s="4">
        <f t="shared" si="9"/>
        <v>1.8333333333333333</v>
      </c>
      <c r="K30" s="4">
        <f t="shared" si="9"/>
        <v>0</v>
      </c>
      <c r="L30" s="4">
        <f t="shared" si="9"/>
        <v>0</v>
      </c>
      <c r="M30" s="4">
        <f t="shared" si="9"/>
        <v>4.166666666666667</v>
      </c>
    </row>
    <row r="31" spans="1:13" x14ac:dyDescent="0.25">
      <c r="A31" s="2" t="str">
        <f t="shared" si="1"/>
        <v>Goran Rajic</v>
      </c>
      <c r="B31" s="1"/>
      <c r="C31" s="11">
        <f t="shared" ref="C31:M31" si="10">IF(ISNUMBER($B12),C12/$B12," ")</f>
        <v>2.4230769230769229</v>
      </c>
      <c r="D31" s="11">
        <f t="shared" si="10"/>
        <v>0</v>
      </c>
      <c r="E31" s="11">
        <f t="shared" si="10"/>
        <v>1.0769230769230769</v>
      </c>
      <c r="F31" s="11">
        <f t="shared" si="10"/>
        <v>7.5769230769230766</v>
      </c>
      <c r="G31" s="11">
        <f t="shared" si="10"/>
        <v>0.53846153846153844</v>
      </c>
      <c r="H31" s="11">
        <f t="shared" si="10"/>
        <v>0.34615384615384615</v>
      </c>
      <c r="I31" s="11">
        <f t="shared" si="10"/>
        <v>7.6923076923076927E-2</v>
      </c>
      <c r="J31" s="11">
        <f t="shared" si="10"/>
        <v>1</v>
      </c>
      <c r="K31" s="11">
        <f t="shared" si="10"/>
        <v>0</v>
      </c>
      <c r="L31" s="11">
        <f t="shared" si="10"/>
        <v>0</v>
      </c>
      <c r="M31" s="11">
        <f t="shared" si="10"/>
        <v>5.9230769230769234</v>
      </c>
    </row>
    <row r="32" spans="1:13" x14ac:dyDescent="0.25">
      <c r="A32" s="2" t="str">
        <f t="shared" si="1"/>
        <v>David Hawke</v>
      </c>
      <c r="B32" s="1"/>
      <c r="C32" s="11">
        <f t="shared" ref="C32:M32" si="11">IF(ISNUMBER($B13),C13/$B13," ")</f>
        <v>1.2</v>
      </c>
      <c r="D32" s="11">
        <f t="shared" si="11"/>
        <v>0.2</v>
      </c>
      <c r="E32" s="11">
        <f t="shared" si="11"/>
        <v>0.53333333333333333</v>
      </c>
      <c r="F32" s="11">
        <f t="shared" si="11"/>
        <v>5.2666666666666666</v>
      </c>
      <c r="G32" s="11">
        <f t="shared" si="11"/>
        <v>0.73333333333333328</v>
      </c>
      <c r="H32" s="11">
        <f t="shared" si="11"/>
        <v>0.6</v>
      </c>
      <c r="I32" s="11">
        <f t="shared" si="11"/>
        <v>0.13333333333333333</v>
      </c>
      <c r="J32" s="11">
        <f t="shared" si="11"/>
        <v>0.33333333333333331</v>
      </c>
      <c r="K32" s="11">
        <f t="shared" si="11"/>
        <v>6.6666666666666666E-2</v>
      </c>
      <c r="L32" s="11">
        <f t="shared" si="11"/>
        <v>0</v>
      </c>
      <c r="M32" s="11">
        <f t="shared" si="11"/>
        <v>3.5333333333333332</v>
      </c>
    </row>
    <row r="33" spans="1:13" x14ac:dyDescent="0.25">
      <c r="A33" s="2" t="str">
        <f t="shared" si="1"/>
        <v>Jordan Kitchener</v>
      </c>
      <c r="B33" s="1"/>
      <c r="C33" s="11">
        <f t="shared" ref="C33:M33" si="12">IF(ISNUMBER($B14),C14/$B14," ")</f>
        <v>5.666666666666667</v>
      </c>
      <c r="D33" s="11">
        <f t="shared" si="12"/>
        <v>0.5</v>
      </c>
      <c r="E33" s="11">
        <f t="shared" si="12"/>
        <v>1.5</v>
      </c>
      <c r="F33" s="11">
        <f t="shared" si="12"/>
        <v>3.8333333333333335</v>
      </c>
      <c r="G33" s="11">
        <f t="shared" si="12"/>
        <v>2.3333333333333335</v>
      </c>
      <c r="H33" s="11">
        <f t="shared" si="12"/>
        <v>2.6666666666666665</v>
      </c>
      <c r="I33" s="11">
        <f t="shared" si="12"/>
        <v>0.5</v>
      </c>
      <c r="J33" s="11">
        <f t="shared" si="12"/>
        <v>1</v>
      </c>
      <c r="K33" s="11">
        <f t="shared" si="12"/>
        <v>0</v>
      </c>
      <c r="L33" s="11">
        <f t="shared" si="12"/>
        <v>0</v>
      </c>
      <c r="M33" s="11">
        <f t="shared" si="12"/>
        <v>14.333333333333334</v>
      </c>
    </row>
    <row r="34" spans="1:13" x14ac:dyDescent="0.25">
      <c r="A34" s="2" t="str">
        <f t="shared" si="1"/>
        <v>Josh Henshen</v>
      </c>
      <c r="B34" s="1"/>
      <c r="C34" s="11">
        <f t="shared" ref="C34:M34" si="13">IF(ISNUMBER($B15),C15/$B15," ")</f>
        <v>0</v>
      </c>
      <c r="D34" s="11">
        <f t="shared" si="13"/>
        <v>0</v>
      </c>
      <c r="E34" s="11">
        <f t="shared" si="13"/>
        <v>1</v>
      </c>
      <c r="F34" s="11">
        <f t="shared" si="13"/>
        <v>2</v>
      </c>
      <c r="G34" s="11">
        <f t="shared" si="13"/>
        <v>0</v>
      </c>
      <c r="H34" s="11">
        <f t="shared" si="13"/>
        <v>0</v>
      </c>
      <c r="I34" s="11">
        <f t="shared" si="13"/>
        <v>0</v>
      </c>
      <c r="J34" s="11">
        <f t="shared" si="13"/>
        <v>1</v>
      </c>
      <c r="K34" s="11">
        <f t="shared" si="13"/>
        <v>0</v>
      </c>
      <c r="L34" s="11">
        <f t="shared" si="13"/>
        <v>0</v>
      </c>
      <c r="M34" s="11">
        <f t="shared" si="13"/>
        <v>1</v>
      </c>
    </row>
  </sheetData>
  <mergeCells count="3">
    <mergeCell ref="A19:M19"/>
    <mergeCell ref="A20:M20"/>
    <mergeCell ref="A1:O1"/>
  </mergeCells>
  <conditionalFormatting sqref="A3:A12">
    <cfRule type="expression" dxfId="31" priority="4">
      <formula>O3&gt;11</formula>
    </cfRule>
  </conditionalFormatting>
  <conditionalFormatting sqref="A13">
    <cfRule type="expression" dxfId="30" priority="3">
      <formula>O13&gt;11</formula>
    </cfRule>
  </conditionalFormatting>
  <conditionalFormatting sqref="A14">
    <cfRule type="expression" dxfId="29" priority="2">
      <formula>O14&gt;11</formula>
    </cfRule>
  </conditionalFormatting>
  <conditionalFormatting sqref="A15">
    <cfRule type="expression" dxfId="28" priority="1">
      <formula>O15&gt;11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workbookViewId="0">
      <selection activeCell="P2" sqref="P2"/>
    </sheetView>
  </sheetViews>
  <sheetFormatPr defaultRowHeight="15" x14ac:dyDescent="0.25"/>
  <cols>
    <col min="1" max="1" width="17.85546875" style="16" bestFit="1" customWidth="1"/>
    <col min="2" max="2" width="13.5703125" style="16" bestFit="1" customWidth="1"/>
    <col min="3" max="13" width="9.140625" style="16"/>
    <col min="14" max="14" width="17" style="16" bestFit="1" customWidth="1"/>
    <col min="15" max="15" width="15.140625" style="16" bestFit="1" customWidth="1"/>
    <col min="16" max="16384" width="9.140625" style="16"/>
  </cols>
  <sheetData>
    <row r="1" spans="1:16" x14ac:dyDescent="0.25">
      <c r="A1" s="36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23" t="s">
        <v>95</v>
      </c>
    </row>
    <row r="2" spans="1:16" x14ac:dyDescent="0.25">
      <c r="A2" s="17" t="s">
        <v>43</v>
      </c>
      <c r="B2" s="17" t="s">
        <v>44</v>
      </c>
      <c r="C2" s="17" t="s">
        <v>45</v>
      </c>
      <c r="D2" s="17" t="s">
        <v>46</v>
      </c>
      <c r="E2" s="17" t="s">
        <v>47</v>
      </c>
      <c r="F2" s="17" t="s">
        <v>48</v>
      </c>
      <c r="G2" s="17" t="s">
        <v>49</v>
      </c>
      <c r="H2" s="17" t="s">
        <v>50</v>
      </c>
      <c r="I2" s="17" t="s">
        <v>51</v>
      </c>
      <c r="J2" s="17" t="s">
        <v>52</v>
      </c>
      <c r="K2" s="17" t="s">
        <v>53</v>
      </c>
      <c r="L2" s="17" t="s">
        <v>54</v>
      </c>
      <c r="M2" s="17" t="s">
        <v>55</v>
      </c>
      <c r="N2" s="17" t="s">
        <v>84</v>
      </c>
      <c r="O2" s="17" t="s">
        <v>85</v>
      </c>
    </row>
    <row r="3" spans="1:16" x14ac:dyDescent="0.25">
      <c r="A3" s="9" t="s">
        <v>96</v>
      </c>
      <c r="B3" s="10">
        <v>25</v>
      </c>
      <c r="C3" s="10">
        <v>19</v>
      </c>
      <c r="D3" s="10">
        <v>82</v>
      </c>
      <c r="E3" s="10">
        <v>22</v>
      </c>
      <c r="F3" s="10">
        <v>76</v>
      </c>
      <c r="G3" s="10">
        <v>51</v>
      </c>
      <c r="H3" s="10">
        <v>20</v>
      </c>
      <c r="I3" s="10">
        <v>2</v>
      </c>
      <c r="J3" s="10">
        <v>43</v>
      </c>
      <c r="K3" s="10">
        <v>2</v>
      </c>
      <c r="L3" s="10">
        <v>1</v>
      </c>
      <c r="M3" s="10">
        <v>306</v>
      </c>
      <c r="N3" s="17">
        <f>VLOOKUP(A3,Games!$A$2:$D$527,3,FALSE)</f>
        <v>0</v>
      </c>
      <c r="O3" s="17">
        <f>VLOOKUP(A3,Games!$A$2:$D$527,4,FALSE)</f>
        <v>25</v>
      </c>
    </row>
    <row r="4" spans="1:16" x14ac:dyDescent="0.25">
      <c r="A4" s="9" t="s">
        <v>161</v>
      </c>
      <c r="B4" s="10">
        <v>11</v>
      </c>
      <c r="C4" s="10">
        <v>18</v>
      </c>
      <c r="D4" s="10">
        <v>14</v>
      </c>
      <c r="E4" s="10">
        <v>2</v>
      </c>
      <c r="F4" s="10">
        <v>28</v>
      </c>
      <c r="G4" s="10">
        <v>12</v>
      </c>
      <c r="H4" s="10">
        <v>5</v>
      </c>
      <c r="I4" s="10">
        <v>1</v>
      </c>
      <c r="J4" s="10">
        <v>7</v>
      </c>
      <c r="K4" s="10">
        <v>0</v>
      </c>
      <c r="L4" s="10">
        <v>0</v>
      </c>
      <c r="M4" s="10">
        <v>80</v>
      </c>
      <c r="N4" s="17">
        <f>VLOOKUP(A4,Games!$A$2:$D$527,3,FALSE)</f>
        <v>1</v>
      </c>
      <c r="O4" s="17">
        <f>VLOOKUP(A4,Games!$A$2:$D$527,4,FALSE)</f>
        <v>12</v>
      </c>
    </row>
    <row r="5" spans="1:16" x14ac:dyDescent="0.25">
      <c r="A5" s="9" t="s">
        <v>98</v>
      </c>
      <c r="B5" s="10">
        <v>23</v>
      </c>
      <c r="C5" s="10">
        <v>66</v>
      </c>
      <c r="D5" s="10">
        <v>4</v>
      </c>
      <c r="E5" s="10">
        <v>23</v>
      </c>
      <c r="F5" s="10">
        <v>145</v>
      </c>
      <c r="G5" s="10">
        <v>19</v>
      </c>
      <c r="H5" s="10">
        <v>23</v>
      </c>
      <c r="I5" s="10">
        <v>3</v>
      </c>
      <c r="J5" s="10">
        <v>52</v>
      </c>
      <c r="K5" s="10">
        <v>0</v>
      </c>
      <c r="L5" s="10">
        <v>0</v>
      </c>
      <c r="M5" s="10">
        <v>167</v>
      </c>
      <c r="N5" s="17">
        <f>VLOOKUP(A5,Games!$A$2:$D$527,3,FALSE)</f>
        <v>0</v>
      </c>
      <c r="O5" s="17">
        <f>VLOOKUP(A5,Games!$A$2:$D$527,4,FALSE)</f>
        <v>23</v>
      </c>
    </row>
    <row r="6" spans="1:16" x14ac:dyDescent="0.25">
      <c r="A6" s="9" t="s">
        <v>99</v>
      </c>
      <c r="B6" s="10">
        <v>23</v>
      </c>
      <c r="C6" s="10">
        <v>10</v>
      </c>
      <c r="D6" s="10">
        <v>2</v>
      </c>
      <c r="E6" s="10">
        <v>9</v>
      </c>
      <c r="F6" s="10">
        <v>66</v>
      </c>
      <c r="G6" s="10">
        <v>15</v>
      </c>
      <c r="H6" s="10">
        <v>9</v>
      </c>
      <c r="I6" s="10">
        <v>0</v>
      </c>
      <c r="J6" s="10">
        <v>17</v>
      </c>
      <c r="K6" s="10">
        <v>0</v>
      </c>
      <c r="L6" s="10">
        <v>0</v>
      </c>
      <c r="M6" s="10">
        <v>35</v>
      </c>
      <c r="N6" s="17">
        <f>VLOOKUP(A6,Games!$A$2:$D$527,3,FALSE)</f>
        <v>0</v>
      </c>
      <c r="O6" s="17">
        <f>VLOOKUP(A6,Games!$A$2:$D$527,4,FALSE)</f>
        <v>23</v>
      </c>
    </row>
    <row r="7" spans="1:16" x14ac:dyDescent="0.25">
      <c r="A7" s="9" t="s">
        <v>148</v>
      </c>
      <c r="B7" s="10">
        <v>1</v>
      </c>
      <c r="C7" s="10">
        <v>5</v>
      </c>
      <c r="D7" s="10">
        <v>0</v>
      </c>
      <c r="E7" s="10">
        <v>0</v>
      </c>
      <c r="F7" s="10">
        <v>3</v>
      </c>
      <c r="G7" s="10">
        <v>0</v>
      </c>
      <c r="H7" s="10">
        <v>1</v>
      </c>
      <c r="I7" s="10">
        <v>0</v>
      </c>
      <c r="J7" s="10">
        <v>2</v>
      </c>
      <c r="K7" s="10">
        <v>0</v>
      </c>
      <c r="L7" s="10">
        <v>0</v>
      </c>
      <c r="M7" s="10">
        <v>10</v>
      </c>
      <c r="N7" s="17">
        <f>VLOOKUP(A7,Games!$A$2:$D$527,3,FALSE)</f>
        <v>0</v>
      </c>
      <c r="O7" s="17">
        <f>VLOOKUP(A7,Games!$A$2:$D$527,4,FALSE)</f>
        <v>1</v>
      </c>
    </row>
    <row r="8" spans="1:16" x14ac:dyDescent="0.25">
      <c r="A8" s="9" t="s">
        <v>97</v>
      </c>
      <c r="B8" s="10">
        <v>9</v>
      </c>
      <c r="C8" s="10">
        <v>13</v>
      </c>
      <c r="D8" s="10">
        <v>10</v>
      </c>
      <c r="E8" s="10">
        <v>3</v>
      </c>
      <c r="F8" s="10">
        <v>29</v>
      </c>
      <c r="G8" s="10">
        <v>3</v>
      </c>
      <c r="H8" s="10">
        <v>4</v>
      </c>
      <c r="I8" s="10">
        <v>1</v>
      </c>
      <c r="J8" s="10">
        <v>21</v>
      </c>
      <c r="K8" s="10">
        <v>0</v>
      </c>
      <c r="L8" s="10">
        <v>0</v>
      </c>
      <c r="M8" s="10">
        <v>59</v>
      </c>
      <c r="N8" s="17">
        <f>VLOOKUP(A8,Games!$A$2:$D$527,3,FALSE)</f>
        <v>3</v>
      </c>
      <c r="O8" s="17">
        <f>VLOOKUP(A8,Games!$A$2:$D$527,4,FALSE)</f>
        <v>12</v>
      </c>
    </row>
    <row r="9" spans="1:16" x14ac:dyDescent="0.25">
      <c r="A9" s="9" t="s">
        <v>149</v>
      </c>
      <c r="B9" s="10">
        <v>4</v>
      </c>
      <c r="C9" s="10">
        <v>3</v>
      </c>
      <c r="D9" s="10">
        <v>5</v>
      </c>
      <c r="E9" s="10">
        <v>0</v>
      </c>
      <c r="F9" s="10">
        <v>9</v>
      </c>
      <c r="G9" s="10">
        <v>7</v>
      </c>
      <c r="H9" s="10">
        <v>6</v>
      </c>
      <c r="I9" s="10">
        <v>2</v>
      </c>
      <c r="J9" s="10">
        <v>7</v>
      </c>
      <c r="K9" s="10">
        <v>0</v>
      </c>
      <c r="L9" s="10">
        <v>0</v>
      </c>
      <c r="M9" s="10">
        <v>21</v>
      </c>
      <c r="N9" s="17">
        <f>VLOOKUP(A9,Games!$A$2:$D$527,3,FALSE)</f>
        <v>0</v>
      </c>
      <c r="O9" s="17">
        <f>VLOOKUP(A9,Games!$A$2:$D$527,4,FALSE)</f>
        <v>4</v>
      </c>
    </row>
    <row r="10" spans="1:16" x14ac:dyDescent="0.25">
      <c r="A10" s="9" t="s">
        <v>100</v>
      </c>
      <c r="B10" s="10">
        <v>26</v>
      </c>
      <c r="C10" s="10">
        <v>77</v>
      </c>
      <c r="D10" s="10">
        <v>45</v>
      </c>
      <c r="E10" s="10">
        <v>37</v>
      </c>
      <c r="F10" s="10">
        <v>174</v>
      </c>
      <c r="G10" s="10">
        <v>107</v>
      </c>
      <c r="H10" s="10">
        <v>38</v>
      </c>
      <c r="I10" s="10">
        <v>10</v>
      </c>
      <c r="J10" s="10">
        <v>45</v>
      </c>
      <c r="K10" s="10">
        <v>1</v>
      </c>
      <c r="L10" s="10">
        <v>1</v>
      </c>
      <c r="M10" s="10">
        <v>326</v>
      </c>
      <c r="N10" s="17">
        <f>VLOOKUP(A10,Games!$A$2:$D$527,3,FALSE)</f>
        <v>0</v>
      </c>
      <c r="O10" s="17">
        <f>VLOOKUP(A10,Games!$A$2:$D$527,4,FALSE)</f>
        <v>26</v>
      </c>
    </row>
    <row r="11" spans="1:16" x14ac:dyDescent="0.25">
      <c r="A11" s="9" t="s">
        <v>101</v>
      </c>
      <c r="B11" s="10">
        <v>15</v>
      </c>
      <c r="C11" s="10">
        <v>4</v>
      </c>
      <c r="D11" s="10">
        <v>10</v>
      </c>
      <c r="E11" s="10">
        <v>1</v>
      </c>
      <c r="F11" s="10">
        <v>57</v>
      </c>
      <c r="G11" s="10">
        <v>9</v>
      </c>
      <c r="H11" s="10">
        <v>9</v>
      </c>
      <c r="I11" s="10">
        <v>2</v>
      </c>
      <c r="J11" s="10">
        <v>10</v>
      </c>
      <c r="K11" s="10">
        <v>0</v>
      </c>
      <c r="L11" s="10">
        <v>0</v>
      </c>
      <c r="M11" s="10">
        <v>39</v>
      </c>
      <c r="N11" s="17">
        <f>VLOOKUP(A11,Games!$A$2:$D$527,3,FALSE)</f>
        <v>2</v>
      </c>
      <c r="O11" s="17">
        <f>VLOOKUP(A11,Games!$A$2:$D$527,4,FALSE)</f>
        <v>17</v>
      </c>
    </row>
    <row r="12" spans="1:16" x14ac:dyDescent="0.25">
      <c r="A12" s="9" t="s">
        <v>102</v>
      </c>
      <c r="B12" s="17">
        <v>7</v>
      </c>
      <c r="C12" s="17">
        <v>0</v>
      </c>
      <c r="D12" s="17">
        <v>0</v>
      </c>
      <c r="E12" s="17">
        <v>0</v>
      </c>
      <c r="F12" s="17">
        <v>13</v>
      </c>
      <c r="G12" s="17">
        <v>2</v>
      </c>
      <c r="H12" s="17">
        <v>1</v>
      </c>
      <c r="I12" s="17">
        <v>0</v>
      </c>
      <c r="J12" s="17">
        <v>8</v>
      </c>
      <c r="K12" s="17">
        <v>0</v>
      </c>
      <c r="L12" s="17">
        <v>0</v>
      </c>
      <c r="M12" s="17">
        <v>0</v>
      </c>
      <c r="N12" s="17">
        <f>VLOOKUP(A12,Games!$A$2:$D$527,3,FALSE)</f>
        <v>7</v>
      </c>
      <c r="O12" s="17">
        <f>VLOOKUP(A12,Games!$A$2:$D$527,4,FALSE)</f>
        <v>14</v>
      </c>
    </row>
    <row r="13" spans="1:16" x14ac:dyDescent="0.25">
      <c r="A13" s="9" t="s">
        <v>103</v>
      </c>
      <c r="B13" s="17">
        <v>18</v>
      </c>
      <c r="C13" s="17">
        <v>57</v>
      </c>
      <c r="D13" s="17">
        <v>0</v>
      </c>
      <c r="E13" s="17">
        <v>23</v>
      </c>
      <c r="F13" s="17">
        <v>93</v>
      </c>
      <c r="G13" s="17">
        <v>14</v>
      </c>
      <c r="H13" s="17">
        <v>23</v>
      </c>
      <c r="I13" s="17">
        <v>0</v>
      </c>
      <c r="J13" s="17">
        <v>36</v>
      </c>
      <c r="K13" s="17">
        <v>1</v>
      </c>
      <c r="L13" s="17">
        <v>1</v>
      </c>
      <c r="M13" s="17">
        <v>137</v>
      </c>
      <c r="N13" s="17">
        <f>VLOOKUP(A13,Games!$A$2:$D$527,3,FALSE)</f>
        <v>0</v>
      </c>
      <c r="O13" s="17">
        <f>VLOOKUP(A13,Games!$A$2:$D$527,4,FALSE)</f>
        <v>18</v>
      </c>
    </row>
    <row r="14" spans="1:16" x14ac:dyDescent="0.25">
      <c r="A14" s="9" t="s">
        <v>104</v>
      </c>
      <c r="B14" s="17">
        <v>1</v>
      </c>
      <c r="C14" s="17">
        <v>1</v>
      </c>
      <c r="D14" s="17">
        <v>2</v>
      </c>
      <c r="E14" s="17"/>
      <c r="F14" s="17">
        <v>4</v>
      </c>
      <c r="G14" s="17">
        <v>1</v>
      </c>
      <c r="H14" s="17"/>
      <c r="I14" s="17"/>
      <c r="J14" s="17">
        <v>1</v>
      </c>
      <c r="K14" s="17"/>
      <c r="L14" s="17"/>
      <c r="M14" s="17">
        <v>8</v>
      </c>
      <c r="N14" s="17">
        <f>VLOOKUP(A14,Games!$A$2:$D$527,3,FALSE)</f>
        <v>0</v>
      </c>
      <c r="O14" s="17">
        <f>VLOOKUP(A14,Games!$A$2:$D$527,4,FALSE)</f>
        <v>1</v>
      </c>
    </row>
    <row r="15" spans="1:16" x14ac:dyDescent="0.25">
      <c r="A15" s="9" t="s">
        <v>164</v>
      </c>
      <c r="B15" s="17">
        <v>21</v>
      </c>
      <c r="C15" s="17">
        <v>43</v>
      </c>
      <c r="D15" s="17">
        <v>10</v>
      </c>
      <c r="E15" s="17">
        <v>34</v>
      </c>
      <c r="F15" s="17">
        <v>113</v>
      </c>
      <c r="G15" s="17">
        <v>20</v>
      </c>
      <c r="H15" s="17">
        <v>8</v>
      </c>
      <c r="I15" s="17">
        <v>7</v>
      </c>
      <c r="J15" s="17">
        <v>20</v>
      </c>
      <c r="K15" s="17">
        <v>0</v>
      </c>
      <c r="L15" s="17">
        <v>0</v>
      </c>
      <c r="M15" s="17">
        <v>150</v>
      </c>
      <c r="N15" s="17">
        <f>VLOOKUP(A15,Games!$A$2:$D$527,3,FALSE)</f>
        <v>0</v>
      </c>
      <c r="O15" s="17">
        <f>VLOOKUP(A15,Games!$A$2:$D$527,4,FALSE)</f>
        <v>21</v>
      </c>
    </row>
    <row r="16" spans="1:16" x14ac:dyDescent="0.25">
      <c r="A16" s="9" t="s">
        <v>150</v>
      </c>
      <c r="B16" s="17">
        <v>3</v>
      </c>
      <c r="C16" s="17">
        <v>1</v>
      </c>
      <c r="D16" s="17">
        <v>0</v>
      </c>
      <c r="E16" s="17">
        <v>0</v>
      </c>
      <c r="F16" s="17">
        <v>5</v>
      </c>
      <c r="G16" s="17">
        <v>5</v>
      </c>
      <c r="H16" s="17">
        <v>2</v>
      </c>
      <c r="I16" s="17">
        <v>0</v>
      </c>
      <c r="J16" s="17">
        <v>1</v>
      </c>
      <c r="K16" s="17">
        <v>0</v>
      </c>
      <c r="L16" s="17">
        <v>0</v>
      </c>
      <c r="M16" s="17">
        <v>2</v>
      </c>
      <c r="N16" s="17">
        <f>VLOOKUP(A16,Games!$A$2:$D$527,3,FALSE)</f>
        <v>0</v>
      </c>
      <c r="O16" s="17">
        <f>VLOOKUP(A16,Games!$A$2:$D$527,4,FALSE)</f>
        <v>3</v>
      </c>
    </row>
    <row r="17" spans="1:15" x14ac:dyDescent="0.25">
      <c r="A17" s="9" t="s">
        <v>151</v>
      </c>
      <c r="B17" s="17">
        <v>1</v>
      </c>
      <c r="C17" s="17">
        <v>0</v>
      </c>
      <c r="D17" s="17">
        <v>0</v>
      </c>
      <c r="E17" s="17">
        <v>1</v>
      </c>
      <c r="F17" s="17">
        <v>4</v>
      </c>
      <c r="G17" s="17">
        <v>0</v>
      </c>
      <c r="H17" s="17">
        <v>1</v>
      </c>
      <c r="I17" s="17">
        <v>1</v>
      </c>
      <c r="J17" s="17">
        <v>1</v>
      </c>
      <c r="K17" s="17">
        <v>0</v>
      </c>
      <c r="L17" s="17">
        <v>0</v>
      </c>
      <c r="M17" s="17">
        <v>1</v>
      </c>
      <c r="N17" s="17">
        <f>VLOOKUP(A17,Games!$A$2:$D$527,3,FALSE)</f>
        <v>0</v>
      </c>
      <c r="O17" s="17">
        <f>VLOOKUP(A17,Games!$A$2:$D$527,4,FALSE)</f>
        <v>1</v>
      </c>
    </row>
    <row r="18" spans="1:15" x14ac:dyDescent="0.25">
      <c r="A18" s="9" t="s">
        <v>192</v>
      </c>
      <c r="B18" s="17">
        <v>12</v>
      </c>
      <c r="C18" s="17">
        <v>5</v>
      </c>
      <c r="D18" s="17">
        <v>20</v>
      </c>
      <c r="E18" s="17">
        <v>2</v>
      </c>
      <c r="F18" s="17">
        <v>23</v>
      </c>
      <c r="G18" s="17">
        <v>13</v>
      </c>
      <c r="H18" s="17">
        <v>7</v>
      </c>
      <c r="I18" s="17">
        <v>1</v>
      </c>
      <c r="J18" s="17">
        <v>6</v>
      </c>
      <c r="K18" s="17">
        <v>0</v>
      </c>
      <c r="L18" s="17">
        <v>0</v>
      </c>
      <c r="M18" s="17">
        <v>72</v>
      </c>
      <c r="N18" s="17">
        <f>VLOOKUP(A18,Games!$A$2:$D$527,3,FALSE)</f>
        <v>0</v>
      </c>
      <c r="O18" s="17">
        <f>VLOOKUP(A18,Games!$A$2:$D$527,4,FALSE)</f>
        <v>11</v>
      </c>
    </row>
    <row r="19" spans="1:15" x14ac:dyDescent="0.25">
      <c r="A19" s="9" t="s">
        <v>199</v>
      </c>
      <c r="B19" s="17">
        <v>1</v>
      </c>
      <c r="C19" s="17">
        <v>1</v>
      </c>
      <c r="D19" s="17">
        <v>1</v>
      </c>
      <c r="E19" s="17">
        <v>0</v>
      </c>
      <c r="F19" s="17">
        <v>2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5</v>
      </c>
      <c r="N19" s="17">
        <f>VLOOKUP(A19,Games!$A$2:$D$527,3,FALSE)</f>
        <v>0</v>
      </c>
      <c r="O19" s="17">
        <f>VLOOKUP(A19,Games!$A$2:$D$527,4,FALSE)</f>
        <v>1</v>
      </c>
    </row>
    <row r="20" spans="1:15" x14ac:dyDescent="0.25">
      <c r="A20" s="9" t="s">
        <v>205</v>
      </c>
      <c r="B20" s="17">
        <v>1</v>
      </c>
      <c r="C20" s="17">
        <v>3</v>
      </c>
      <c r="D20" s="17">
        <v>0</v>
      </c>
      <c r="E20" s="17">
        <v>0</v>
      </c>
      <c r="F20" s="17">
        <v>5</v>
      </c>
      <c r="G20" s="17">
        <v>1</v>
      </c>
      <c r="H20" s="17">
        <v>3</v>
      </c>
      <c r="I20" s="17">
        <v>3</v>
      </c>
      <c r="J20" s="17">
        <v>2</v>
      </c>
      <c r="K20" s="17">
        <v>0</v>
      </c>
      <c r="L20" s="17">
        <v>0</v>
      </c>
      <c r="M20" s="17">
        <v>6</v>
      </c>
      <c r="N20" s="17">
        <f>VLOOKUP(A20,Games!$A$2:$D$527,3,FALSE)</f>
        <v>0</v>
      </c>
      <c r="O20" s="17">
        <f>VLOOKUP(A20,Games!$A$2:$D$527,4,FALSE)</f>
        <v>1</v>
      </c>
    </row>
    <row r="21" spans="1:15" x14ac:dyDescent="0.2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31" t="s">
        <v>56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5" x14ac:dyDescent="0.25">
      <c r="A23" s="36" t="s">
        <v>95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5" x14ac:dyDescent="0.25">
      <c r="A24" s="17" t="s">
        <v>43</v>
      </c>
      <c r="B24" s="17" t="s">
        <v>44</v>
      </c>
      <c r="C24" s="17" t="s">
        <v>45</v>
      </c>
      <c r="D24" s="17" t="s">
        <v>46</v>
      </c>
      <c r="E24" s="17" t="s">
        <v>47</v>
      </c>
      <c r="F24" s="17" t="s">
        <v>48</v>
      </c>
      <c r="G24" s="17" t="s">
        <v>49</v>
      </c>
      <c r="H24" s="17" t="s">
        <v>50</v>
      </c>
      <c r="I24" s="17" t="s">
        <v>51</v>
      </c>
      <c r="J24" s="17" t="s">
        <v>52</v>
      </c>
      <c r="K24" s="17" t="s">
        <v>53</v>
      </c>
      <c r="L24" s="17" t="s">
        <v>54</v>
      </c>
      <c r="M24" s="17" t="s">
        <v>55</v>
      </c>
    </row>
    <row r="25" spans="1:15" x14ac:dyDescent="0.25">
      <c r="A25" s="9" t="str">
        <f>IF(A3=""," ",A3)</f>
        <v>Aaron Lankester</v>
      </c>
      <c r="B25" s="10"/>
      <c r="C25" s="11">
        <f>IF(ISNUMBER($B3),C3/$B3," ")</f>
        <v>0.76</v>
      </c>
      <c r="D25" s="11">
        <f>IF(ISNUMBER($B3),D3/$B3," ")</f>
        <v>3.28</v>
      </c>
      <c r="E25" s="11">
        <f t="shared" ref="E25:M25" si="0">IF(ISNUMBER($B3),E3/$B3," ")</f>
        <v>0.88</v>
      </c>
      <c r="F25" s="11">
        <f t="shared" si="0"/>
        <v>3.04</v>
      </c>
      <c r="G25" s="11">
        <f t="shared" si="0"/>
        <v>2.04</v>
      </c>
      <c r="H25" s="11">
        <f t="shared" si="0"/>
        <v>0.8</v>
      </c>
      <c r="I25" s="11">
        <f t="shared" si="0"/>
        <v>0.08</v>
      </c>
      <c r="J25" s="11">
        <f t="shared" si="0"/>
        <v>1.72</v>
      </c>
      <c r="K25" s="11">
        <f t="shared" si="0"/>
        <v>0.08</v>
      </c>
      <c r="L25" s="11">
        <f t="shared" si="0"/>
        <v>0.04</v>
      </c>
      <c r="M25" s="11">
        <f t="shared" si="0"/>
        <v>12.24</v>
      </c>
    </row>
    <row r="26" spans="1:15" x14ac:dyDescent="0.25">
      <c r="A26" s="9" t="str">
        <f t="shared" ref="A26:A43" si="1">IF(A4=""," ",A4)</f>
        <v>Jacob Brims</v>
      </c>
      <c r="B26" s="10"/>
      <c r="C26" s="11">
        <f t="shared" ref="C26:M37" si="2">IF(ISNUMBER($B4),C4/$B4," ")</f>
        <v>1.6363636363636365</v>
      </c>
      <c r="D26" s="11">
        <f t="shared" si="2"/>
        <v>1.2727272727272727</v>
      </c>
      <c r="E26" s="11">
        <f t="shared" si="2"/>
        <v>0.18181818181818182</v>
      </c>
      <c r="F26" s="11">
        <f t="shared" si="2"/>
        <v>2.5454545454545454</v>
      </c>
      <c r="G26" s="11">
        <f t="shared" si="2"/>
        <v>1.0909090909090908</v>
      </c>
      <c r="H26" s="11">
        <f t="shared" si="2"/>
        <v>0.45454545454545453</v>
      </c>
      <c r="I26" s="11">
        <f t="shared" si="2"/>
        <v>9.0909090909090912E-2</v>
      </c>
      <c r="J26" s="11">
        <f t="shared" si="2"/>
        <v>0.63636363636363635</v>
      </c>
      <c r="K26" s="11">
        <f t="shared" si="2"/>
        <v>0</v>
      </c>
      <c r="L26" s="11">
        <f t="shared" si="2"/>
        <v>0</v>
      </c>
      <c r="M26" s="11">
        <f t="shared" si="2"/>
        <v>7.2727272727272725</v>
      </c>
    </row>
    <row r="27" spans="1:15" x14ac:dyDescent="0.25">
      <c r="A27" s="9" t="str">
        <f t="shared" si="1"/>
        <v>Nathan Vince</v>
      </c>
      <c r="B27" s="10"/>
      <c r="C27" s="11">
        <f t="shared" si="2"/>
        <v>2.8695652173913042</v>
      </c>
      <c r="D27" s="11">
        <f t="shared" si="2"/>
        <v>0.17391304347826086</v>
      </c>
      <c r="E27" s="11">
        <f t="shared" si="2"/>
        <v>1</v>
      </c>
      <c r="F27" s="11">
        <f t="shared" si="2"/>
        <v>6.3043478260869561</v>
      </c>
      <c r="G27" s="11">
        <f t="shared" si="2"/>
        <v>0.82608695652173914</v>
      </c>
      <c r="H27" s="11">
        <f t="shared" si="2"/>
        <v>1</v>
      </c>
      <c r="I27" s="11">
        <f t="shared" si="2"/>
        <v>0.13043478260869565</v>
      </c>
      <c r="J27" s="11">
        <f t="shared" si="2"/>
        <v>2.2608695652173911</v>
      </c>
      <c r="K27" s="11">
        <f t="shared" si="2"/>
        <v>0</v>
      </c>
      <c r="L27" s="11">
        <f t="shared" si="2"/>
        <v>0</v>
      </c>
      <c r="M27" s="11">
        <f t="shared" si="2"/>
        <v>7.2608695652173916</v>
      </c>
    </row>
    <row r="28" spans="1:15" x14ac:dyDescent="0.25">
      <c r="A28" s="9" t="str">
        <f t="shared" si="1"/>
        <v>Ryan Williams</v>
      </c>
      <c r="B28" s="10"/>
      <c r="C28" s="11">
        <f t="shared" si="2"/>
        <v>0.43478260869565216</v>
      </c>
      <c r="D28" s="11">
        <f t="shared" si="2"/>
        <v>8.6956521739130432E-2</v>
      </c>
      <c r="E28" s="11">
        <f t="shared" si="2"/>
        <v>0.39130434782608697</v>
      </c>
      <c r="F28" s="11">
        <f t="shared" si="2"/>
        <v>2.8695652173913042</v>
      </c>
      <c r="G28" s="11">
        <f t="shared" si="2"/>
        <v>0.65217391304347827</v>
      </c>
      <c r="H28" s="11">
        <f t="shared" si="2"/>
        <v>0.39130434782608697</v>
      </c>
      <c r="I28" s="11">
        <f t="shared" si="2"/>
        <v>0</v>
      </c>
      <c r="J28" s="11">
        <f t="shared" si="2"/>
        <v>0.73913043478260865</v>
      </c>
      <c r="K28" s="11">
        <f t="shared" si="2"/>
        <v>0</v>
      </c>
      <c r="L28" s="11">
        <f t="shared" si="2"/>
        <v>0</v>
      </c>
      <c r="M28" s="11">
        <f t="shared" si="2"/>
        <v>1.5217391304347827</v>
      </c>
    </row>
    <row r="29" spans="1:15" x14ac:dyDescent="0.25">
      <c r="A29" s="9" t="str">
        <f t="shared" si="1"/>
        <v>Heath Galer</v>
      </c>
      <c r="B29" s="10"/>
      <c r="C29" s="11">
        <f t="shared" si="2"/>
        <v>5</v>
      </c>
      <c r="D29" s="11">
        <f t="shared" si="2"/>
        <v>0</v>
      </c>
      <c r="E29" s="11">
        <f t="shared" si="2"/>
        <v>0</v>
      </c>
      <c r="F29" s="11">
        <f t="shared" si="2"/>
        <v>3</v>
      </c>
      <c r="G29" s="11">
        <f t="shared" si="2"/>
        <v>0</v>
      </c>
      <c r="H29" s="11">
        <f t="shared" si="2"/>
        <v>1</v>
      </c>
      <c r="I29" s="11">
        <f t="shared" si="2"/>
        <v>0</v>
      </c>
      <c r="J29" s="11">
        <f t="shared" si="2"/>
        <v>2</v>
      </c>
      <c r="K29" s="11">
        <f t="shared" si="2"/>
        <v>0</v>
      </c>
      <c r="L29" s="11">
        <f t="shared" si="2"/>
        <v>0</v>
      </c>
      <c r="M29" s="11">
        <f t="shared" si="2"/>
        <v>10</v>
      </c>
    </row>
    <row r="30" spans="1:15" x14ac:dyDescent="0.25">
      <c r="A30" s="9" t="str">
        <f t="shared" si="1"/>
        <v>Ben Sainsbury</v>
      </c>
      <c r="B30" s="10"/>
      <c r="C30" s="11">
        <f t="shared" si="2"/>
        <v>1.4444444444444444</v>
      </c>
      <c r="D30" s="11">
        <f t="shared" si="2"/>
        <v>1.1111111111111112</v>
      </c>
      <c r="E30" s="11">
        <f t="shared" si="2"/>
        <v>0.33333333333333331</v>
      </c>
      <c r="F30" s="11">
        <f t="shared" si="2"/>
        <v>3.2222222222222223</v>
      </c>
      <c r="G30" s="11">
        <f t="shared" si="2"/>
        <v>0.33333333333333331</v>
      </c>
      <c r="H30" s="11">
        <f t="shared" si="2"/>
        <v>0.44444444444444442</v>
      </c>
      <c r="I30" s="11">
        <f t="shared" si="2"/>
        <v>0.1111111111111111</v>
      </c>
      <c r="J30" s="11">
        <f t="shared" si="2"/>
        <v>2.3333333333333335</v>
      </c>
      <c r="K30" s="11">
        <f t="shared" si="2"/>
        <v>0</v>
      </c>
      <c r="L30" s="11">
        <f t="shared" si="2"/>
        <v>0</v>
      </c>
      <c r="M30" s="11">
        <f t="shared" si="2"/>
        <v>6.5555555555555554</v>
      </c>
    </row>
    <row r="31" spans="1:15" x14ac:dyDescent="0.25">
      <c r="A31" s="9" t="str">
        <f t="shared" si="1"/>
        <v>Jae Sneddon</v>
      </c>
      <c r="B31" s="10"/>
      <c r="C31" s="11">
        <f t="shared" si="2"/>
        <v>0.75</v>
      </c>
      <c r="D31" s="11">
        <f t="shared" si="2"/>
        <v>1.25</v>
      </c>
      <c r="E31" s="11">
        <f t="shared" si="2"/>
        <v>0</v>
      </c>
      <c r="F31" s="11">
        <f t="shared" si="2"/>
        <v>2.25</v>
      </c>
      <c r="G31" s="11">
        <f t="shared" si="2"/>
        <v>1.75</v>
      </c>
      <c r="H31" s="11">
        <f t="shared" si="2"/>
        <v>1.5</v>
      </c>
      <c r="I31" s="11">
        <f t="shared" si="2"/>
        <v>0.5</v>
      </c>
      <c r="J31" s="11">
        <f t="shared" si="2"/>
        <v>1.75</v>
      </c>
      <c r="K31" s="11">
        <f t="shared" si="2"/>
        <v>0</v>
      </c>
      <c r="L31" s="11">
        <f t="shared" si="2"/>
        <v>0</v>
      </c>
      <c r="M31" s="11">
        <f t="shared" si="2"/>
        <v>5.25</v>
      </c>
    </row>
    <row r="32" spans="1:15" x14ac:dyDescent="0.25">
      <c r="A32" s="9" t="str">
        <f t="shared" si="1"/>
        <v>Zac Brill-Luck</v>
      </c>
      <c r="B32" s="10"/>
      <c r="C32" s="11">
        <f t="shared" si="2"/>
        <v>2.9615384615384617</v>
      </c>
      <c r="D32" s="11">
        <f t="shared" si="2"/>
        <v>1.7307692307692308</v>
      </c>
      <c r="E32" s="11">
        <f t="shared" si="2"/>
        <v>1.4230769230769231</v>
      </c>
      <c r="F32" s="11">
        <f t="shared" si="2"/>
        <v>6.6923076923076925</v>
      </c>
      <c r="G32" s="11">
        <f t="shared" si="2"/>
        <v>4.115384615384615</v>
      </c>
      <c r="H32" s="11">
        <f t="shared" si="2"/>
        <v>1.4615384615384615</v>
      </c>
      <c r="I32" s="11">
        <f t="shared" si="2"/>
        <v>0.38461538461538464</v>
      </c>
      <c r="J32" s="11">
        <f t="shared" si="2"/>
        <v>1.7307692307692308</v>
      </c>
      <c r="K32" s="11">
        <f t="shared" si="2"/>
        <v>3.8461538461538464E-2</v>
      </c>
      <c r="L32" s="11">
        <f t="shared" si="2"/>
        <v>3.8461538461538464E-2</v>
      </c>
      <c r="M32" s="11">
        <f t="shared" si="2"/>
        <v>12.538461538461538</v>
      </c>
    </row>
    <row r="33" spans="1:13" x14ac:dyDescent="0.25">
      <c r="A33" s="9" t="str">
        <f t="shared" si="1"/>
        <v>Rob Newman</v>
      </c>
      <c r="B33" s="10"/>
      <c r="C33" s="11">
        <f t="shared" si="2"/>
        <v>0.26666666666666666</v>
      </c>
      <c r="D33" s="11">
        <f t="shared" si="2"/>
        <v>0.66666666666666663</v>
      </c>
      <c r="E33" s="11">
        <f t="shared" si="2"/>
        <v>6.6666666666666666E-2</v>
      </c>
      <c r="F33" s="11">
        <f t="shared" si="2"/>
        <v>3.8</v>
      </c>
      <c r="G33" s="11">
        <f t="shared" si="2"/>
        <v>0.6</v>
      </c>
      <c r="H33" s="11">
        <f t="shared" si="2"/>
        <v>0.6</v>
      </c>
      <c r="I33" s="11">
        <f t="shared" si="2"/>
        <v>0.13333333333333333</v>
      </c>
      <c r="J33" s="11">
        <f t="shared" si="2"/>
        <v>0.66666666666666663</v>
      </c>
      <c r="K33" s="11">
        <f t="shared" si="2"/>
        <v>0</v>
      </c>
      <c r="L33" s="11">
        <f t="shared" si="2"/>
        <v>0</v>
      </c>
      <c r="M33" s="11">
        <f t="shared" si="2"/>
        <v>2.6</v>
      </c>
    </row>
    <row r="34" spans="1:13" x14ac:dyDescent="0.25">
      <c r="A34" s="9" t="str">
        <f t="shared" si="1"/>
        <v>David Denning</v>
      </c>
      <c r="B34" s="17"/>
      <c r="C34" s="11">
        <f t="shared" si="2"/>
        <v>0</v>
      </c>
      <c r="D34" s="11">
        <f t="shared" si="2"/>
        <v>0</v>
      </c>
      <c r="E34" s="11">
        <f t="shared" si="2"/>
        <v>0</v>
      </c>
      <c r="F34" s="11">
        <f t="shared" si="2"/>
        <v>1.8571428571428572</v>
      </c>
      <c r="G34" s="11">
        <f t="shared" si="2"/>
        <v>0.2857142857142857</v>
      </c>
      <c r="H34" s="11">
        <f t="shared" si="2"/>
        <v>0.14285714285714285</v>
      </c>
      <c r="I34" s="11">
        <f t="shared" si="2"/>
        <v>0</v>
      </c>
      <c r="J34" s="11">
        <f t="shared" si="2"/>
        <v>1.1428571428571428</v>
      </c>
      <c r="K34" s="11">
        <f t="shared" si="2"/>
        <v>0</v>
      </c>
      <c r="L34" s="11">
        <f t="shared" si="2"/>
        <v>0</v>
      </c>
      <c r="M34" s="11">
        <f t="shared" si="2"/>
        <v>0</v>
      </c>
    </row>
    <row r="35" spans="1:13" x14ac:dyDescent="0.25">
      <c r="A35" s="9" t="str">
        <f t="shared" si="1"/>
        <v>James Stevens</v>
      </c>
      <c r="B35" s="17"/>
      <c r="C35" s="11">
        <f t="shared" si="2"/>
        <v>3.1666666666666665</v>
      </c>
      <c r="D35" s="11">
        <f t="shared" si="2"/>
        <v>0</v>
      </c>
      <c r="E35" s="11">
        <f t="shared" si="2"/>
        <v>1.2777777777777777</v>
      </c>
      <c r="F35" s="11">
        <f t="shared" si="2"/>
        <v>5.166666666666667</v>
      </c>
      <c r="G35" s="11">
        <f t="shared" si="2"/>
        <v>0.77777777777777779</v>
      </c>
      <c r="H35" s="11">
        <f t="shared" si="2"/>
        <v>1.2777777777777777</v>
      </c>
      <c r="I35" s="11">
        <f t="shared" si="2"/>
        <v>0</v>
      </c>
      <c r="J35" s="11">
        <f t="shared" si="2"/>
        <v>2</v>
      </c>
      <c r="K35" s="11">
        <f t="shared" si="2"/>
        <v>5.5555555555555552E-2</v>
      </c>
      <c r="L35" s="11">
        <f t="shared" si="2"/>
        <v>5.5555555555555552E-2</v>
      </c>
      <c r="M35" s="11">
        <f t="shared" si="2"/>
        <v>7.6111111111111107</v>
      </c>
    </row>
    <row r="36" spans="1:13" x14ac:dyDescent="0.25">
      <c r="A36" s="9" t="str">
        <f t="shared" si="1"/>
        <v>Steve Rowe</v>
      </c>
      <c r="B36" s="17"/>
      <c r="C36" s="11">
        <f t="shared" si="2"/>
        <v>1</v>
      </c>
      <c r="D36" s="11">
        <f t="shared" si="2"/>
        <v>2</v>
      </c>
      <c r="E36" s="11">
        <f t="shared" si="2"/>
        <v>0</v>
      </c>
      <c r="F36" s="11">
        <f t="shared" si="2"/>
        <v>4</v>
      </c>
      <c r="G36" s="11">
        <f t="shared" si="2"/>
        <v>1</v>
      </c>
      <c r="H36" s="11">
        <f t="shared" si="2"/>
        <v>0</v>
      </c>
      <c r="I36" s="11">
        <f t="shared" si="2"/>
        <v>0</v>
      </c>
      <c r="J36" s="11">
        <f t="shared" si="2"/>
        <v>1</v>
      </c>
      <c r="K36" s="11">
        <f t="shared" si="2"/>
        <v>0</v>
      </c>
      <c r="L36" s="11">
        <f t="shared" si="2"/>
        <v>0</v>
      </c>
      <c r="M36" s="11">
        <f t="shared" si="2"/>
        <v>8</v>
      </c>
    </row>
    <row r="37" spans="1:13" x14ac:dyDescent="0.25">
      <c r="A37" s="9" t="str">
        <f t="shared" si="1"/>
        <v>Aiden McLean</v>
      </c>
      <c r="B37" s="17"/>
      <c r="C37" s="11">
        <f t="shared" si="2"/>
        <v>2.0476190476190474</v>
      </c>
      <c r="D37" s="11">
        <f t="shared" si="2"/>
        <v>0.47619047619047616</v>
      </c>
      <c r="E37" s="11">
        <f t="shared" si="2"/>
        <v>1.6190476190476191</v>
      </c>
      <c r="F37" s="11">
        <f t="shared" si="2"/>
        <v>5.3809523809523814</v>
      </c>
      <c r="G37" s="11">
        <f t="shared" si="2"/>
        <v>0.95238095238095233</v>
      </c>
      <c r="H37" s="11">
        <f t="shared" si="2"/>
        <v>0.38095238095238093</v>
      </c>
      <c r="I37" s="11">
        <f t="shared" si="2"/>
        <v>0.33333333333333331</v>
      </c>
      <c r="J37" s="11">
        <f t="shared" si="2"/>
        <v>0.95238095238095233</v>
      </c>
      <c r="K37" s="11">
        <f t="shared" si="2"/>
        <v>0</v>
      </c>
      <c r="L37" s="11">
        <f t="shared" si="2"/>
        <v>0</v>
      </c>
      <c r="M37" s="11">
        <f t="shared" si="2"/>
        <v>7.1428571428571432</v>
      </c>
    </row>
    <row r="38" spans="1:13" x14ac:dyDescent="0.25">
      <c r="A38" s="9" t="str">
        <f t="shared" si="1"/>
        <v>Ash Killard</v>
      </c>
      <c r="B38" s="17"/>
      <c r="C38" s="11">
        <f t="shared" ref="C38:M38" si="3">IF(ISNUMBER($B16),C16/$B16," ")</f>
        <v>0.33333333333333331</v>
      </c>
      <c r="D38" s="11">
        <f t="shared" si="3"/>
        <v>0</v>
      </c>
      <c r="E38" s="11">
        <f t="shared" si="3"/>
        <v>0</v>
      </c>
      <c r="F38" s="11">
        <f t="shared" si="3"/>
        <v>1.6666666666666667</v>
      </c>
      <c r="G38" s="11">
        <f t="shared" si="3"/>
        <v>1.6666666666666667</v>
      </c>
      <c r="H38" s="11">
        <f t="shared" si="3"/>
        <v>0.66666666666666663</v>
      </c>
      <c r="I38" s="11">
        <f t="shared" si="3"/>
        <v>0</v>
      </c>
      <c r="J38" s="11">
        <f t="shared" si="3"/>
        <v>0.33333333333333331</v>
      </c>
      <c r="K38" s="11">
        <f t="shared" si="3"/>
        <v>0</v>
      </c>
      <c r="L38" s="11">
        <f t="shared" si="3"/>
        <v>0</v>
      </c>
      <c r="M38" s="11">
        <f t="shared" si="3"/>
        <v>0.66666666666666663</v>
      </c>
    </row>
    <row r="39" spans="1:13" x14ac:dyDescent="0.25">
      <c r="A39" s="9" t="str">
        <f t="shared" si="1"/>
        <v>Jayden Beach</v>
      </c>
      <c r="B39" s="17"/>
      <c r="C39" s="11">
        <f t="shared" ref="C39:M39" si="4">IF(ISNUMBER($B17),C17/$B17," ")</f>
        <v>0</v>
      </c>
      <c r="D39" s="11">
        <f t="shared" si="4"/>
        <v>0</v>
      </c>
      <c r="E39" s="11">
        <f t="shared" si="4"/>
        <v>1</v>
      </c>
      <c r="F39" s="11">
        <f t="shared" si="4"/>
        <v>4</v>
      </c>
      <c r="G39" s="11">
        <f t="shared" si="4"/>
        <v>0</v>
      </c>
      <c r="H39" s="11">
        <f t="shared" si="4"/>
        <v>1</v>
      </c>
      <c r="I39" s="11">
        <f t="shared" si="4"/>
        <v>1</v>
      </c>
      <c r="J39" s="11">
        <f t="shared" si="4"/>
        <v>1</v>
      </c>
      <c r="K39" s="11">
        <f t="shared" si="4"/>
        <v>0</v>
      </c>
      <c r="L39" s="11">
        <f t="shared" si="4"/>
        <v>0</v>
      </c>
      <c r="M39" s="11">
        <f t="shared" si="4"/>
        <v>1</v>
      </c>
    </row>
    <row r="40" spans="1:13" x14ac:dyDescent="0.25">
      <c r="A40" s="9" t="str">
        <f t="shared" si="1"/>
        <v>Jake Wattman</v>
      </c>
      <c r="B40" s="17"/>
      <c r="C40" s="11">
        <f t="shared" ref="C40:M40" si="5">IF(ISNUMBER($B18),C18/$B18," ")</f>
        <v>0.41666666666666669</v>
      </c>
      <c r="D40" s="11">
        <f t="shared" si="5"/>
        <v>1.6666666666666667</v>
      </c>
      <c r="E40" s="11">
        <f t="shared" si="5"/>
        <v>0.16666666666666666</v>
      </c>
      <c r="F40" s="11">
        <f t="shared" si="5"/>
        <v>1.9166666666666667</v>
      </c>
      <c r="G40" s="11">
        <f t="shared" si="5"/>
        <v>1.0833333333333333</v>
      </c>
      <c r="H40" s="11">
        <f t="shared" si="5"/>
        <v>0.58333333333333337</v>
      </c>
      <c r="I40" s="11">
        <f t="shared" si="5"/>
        <v>8.3333333333333329E-2</v>
      </c>
      <c r="J40" s="11">
        <f t="shared" si="5"/>
        <v>0.5</v>
      </c>
      <c r="K40" s="11">
        <f t="shared" si="5"/>
        <v>0</v>
      </c>
      <c r="L40" s="11">
        <f t="shared" si="5"/>
        <v>0</v>
      </c>
      <c r="M40" s="11">
        <f t="shared" si="5"/>
        <v>6</v>
      </c>
    </row>
    <row r="41" spans="1:13" x14ac:dyDescent="0.25">
      <c r="A41" s="9" t="str">
        <f t="shared" si="1"/>
        <v>Daniel Kowalski</v>
      </c>
      <c r="B41" s="17"/>
      <c r="C41" s="11">
        <f t="shared" ref="C41:M41" si="6">IF(ISNUMBER($B19),C19/$B19," ")</f>
        <v>1</v>
      </c>
      <c r="D41" s="11">
        <f t="shared" si="6"/>
        <v>1</v>
      </c>
      <c r="E41" s="11">
        <f t="shared" si="6"/>
        <v>0</v>
      </c>
      <c r="F41" s="11">
        <f t="shared" si="6"/>
        <v>2</v>
      </c>
      <c r="G41" s="11">
        <f t="shared" si="6"/>
        <v>4</v>
      </c>
      <c r="H41" s="11">
        <f t="shared" si="6"/>
        <v>0</v>
      </c>
      <c r="I41" s="11">
        <f t="shared" si="6"/>
        <v>0</v>
      </c>
      <c r="J41" s="11">
        <f t="shared" si="6"/>
        <v>0</v>
      </c>
      <c r="K41" s="11">
        <f t="shared" si="6"/>
        <v>0</v>
      </c>
      <c r="L41" s="11">
        <f t="shared" si="6"/>
        <v>0</v>
      </c>
      <c r="M41" s="11">
        <f t="shared" si="6"/>
        <v>5</v>
      </c>
    </row>
    <row r="42" spans="1:13" x14ac:dyDescent="0.25">
      <c r="A42" s="9" t="str">
        <f t="shared" si="1"/>
        <v>Jack Milton</v>
      </c>
      <c r="B42" s="17"/>
      <c r="C42" s="11">
        <f t="shared" ref="C42:M43" si="7">IF(ISNUMBER($B20),C20/$B20," ")</f>
        <v>3</v>
      </c>
      <c r="D42" s="11">
        <f t="shared" si="7"/>
        <v>0</v>
      </c>
      <c r="E42" s="11">
        <f t="shared" si="7"/>
        <v>0</v>
      </c>
      <c r="F42" s="11">
        <f t="shared" si="7"/>
        <v>5</v>
      </c>
      <c r="G42" s="11">
        <f t="shared" si="7"/>
        <v>1</v>
      </c>
      <c r="H42" s="11">
        <f t="shared" si="7"/>
        <v>3</v>
      </c>
      <c r="I42" s="11">
        <f t="shared" si="7"/>
        <v>3</v>
      </c>
      <c r="J42" s="11">
        <f t="shared" si="7"/>
        <v>2</v>
      </c>
      <c r="K42" s="11">
        <f t="shared" si="7"/>
        <v>0</v>
      </c>
      <c r="L42" s="11">
        <f t="shared" si="7"/>
        <v>0</v>
      </c>
      <c r="M42" s="11">
        <f t="shared" si="7"/>
        <v>6</v>
      </c>
    </row>
    <row r="43" spans="1:13" x14ac:dyDescent="0.25">
      <c r="A43" s="9" t="str">
        <f t="shared" si="1"/>
        <v xml:space="preserve"> </v>
      </c>
      <c r="B43" s="17"/>
      <c r="C43" s="11" t="str">
        <f t="shared" si="7"/>
        <v xml:space="preserve"> </v>
      </c>
      <c r="D43" s="11" t="str">
        <f t="shared" si="7"/>
        <v xml:space="preserve"> </v>
      </c>
      <c r="E43" s="11" t="str">
        <f t="shared" si="7"/>
        <v xml:space="preserve"> </v>
      </c>
      <c r="F43" s="11" t="str">
        <f t="shared" si="7"/>
        <v xml:space="preserve"> </v>
      </c>
      <c r="G43" s="11" t="str">
        <f t="shared" si="7"/>
        <v xml:space="preserve"> </v>
      </c>
      <c r="H43" s="11" t="str">
        <f t="shared" si="7"/>
        <v xml:space="preserve"> </v>
      </c>
      <c r="I43" s="11" t="str">
        <f t="shared" si="7"/>
        <v xml:space="preserve"> </v>
      </c>
      <c r="J43" s="11" t="str">
        <f t="shared" si="7"/>
        <v xml:space="preserve"> </v>
      </c>
      <c r="K43" s="11" t="str">
        <f t="shared" si="7"/>
        <v xml:space="preserve"> </v>
      </c>
      <c r="L43" s="11" t="str">
        <f t="shared" si="7"/>
        <v xml:space="preserve"> </v>
      </c>
      <c r="M43" s="11" t="str">
        <f t="shared" si="7"/>
        <v xml:space="preserve"> </v>
      </c>
    </row>
  </sheetData>
  <mergeCells count="3">
    <mergeCell ref="A1:O1"/>
    <mergeCell ref="A22:M22"/>
    <mergeCell ref="A23:M23"/>
  </mergeCells>
  <conditionalFormatting sqref="A19">
    <cfRule type="expression" dxfId="27" priority="4">
      <formula>O19&gt;12</formula>
    </cfRule>
  </conditionalFormatting>
  <conditionalFormatting sqref="A20">
    <cfRule type="expression" dxfId="26" priority="3">
      <formula>O20&gt;12</formula>
    </cfRule>
  </conditionalFormatting>
  <conditionalFormatting sqref="A3:A18">
    <cfRule type="expression" dxfId="25" priority="2">
      <formula>O3&gt;11</formula>
    </cfRule>
  </conditionalFormatting>
  <conditionalFormatting sqref="A21">
    <cfRule type="expression" dxfId="24" priority="1">
      <formula>O21&gt;12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23" t="s">
        <v>7</v>
      </c>
    </row>
    <row r="2" spans="1:16" x14ac:dyDescent="0.25">
      <c r="A2" s="8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17" t="s">
        <v>84</v>
      </c>
      <c r="O2" s="17" t="s">
        <v>85</v>
      </c>
    </row>
    <row r="3" spans="1:16" x14ac:dyDescent="0.25">
      <c r="A3" s="9" t="s">
        <v>8</v>
      </c>
      <c r="B3" s="10">
        <v>26</v>
      </c>
      <c r="C3" s="10">
        <v>121</v>
      </c>
      <c r="D3" s="10">
        <v>36</v>
      </c>
      <c r="E3" s="10">
        <v>110</v>
      </c>
      <c r="F3" s="10">
        <v>56</v>
      </c>
      <c r="G3" s="10">
        <v>39</v>
      </c>
      <c r="H3" s="10">
        <v>45</v>
      </c>
      <c r="I3" s="10">
        <v>0</v>
      </c>
      <c r="J3" s="10">
        <v>49</v>
      </c>
      <c r="K3" s="10">
        <v>0</v>
      </c>
      <c r="L3" s="10">
        <v>1</v>
      </c>
      <c r="M3" s="10">
        <v>460</v>
      </c>
      <c r="N3" s="17">
        <f>VLOOKUP(A3,Games!$A$2:$D$527,3,FALSE)</f>
        <v>1</v>
      </c>
      <c r="O3" s="17">
        <f>VLOOKUP(A3,Games!$A$2:$D$527,4,FALSE)</f>
        <v>27</v>
      </c>
    </row>
    <row r="4" spans="1:16" x14ac:dyDescent="0.25">
      <c r="A4" s="9" t="s">
        <v>165</v>
      </c>
      <c r="B4" s="10">
        <v>1</v>
      </c>
      <c r="C4" s="10">
        <v>0</v>
      </c>
      <c r="D4" s="10">
        <v>0</v>
      </c>
      <c r="E4" s="10">
        <v>0</v>
      </c>
      <c r="F4" s="10">
        <v>6</v>
      </c>
      <c r="G4" s="10">
        <v>0</v>
      </c>
      <c r="H4" s="10">
        <v>1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7">
        <f>VLOOKUP(A4,Games!$A$2:$D$527,3,FALSE)</f>
        <v>0</v>
      </c>
      <c r="O4" s="17">
        <f>VLOOKUP(A4,Games!$A$2:$D$527,4,FALSE)</f>
        <v>1</v>
      </c>
    </row>
    <row r="5" spans="1:16" x14ac:dyDescent="0.25">
      <c r="A5" s="9" t="s">
        <v>9</v>
      </c>
      <c r="B5" s="10">
        <v>26</v>
      </c>
      <c r="C5" s="10">
        <v>23</v>
      </c>
      <c r="D5" s="10">
        <v>4</v>
      </c>
      <c r="E5" s="10">
        <v>5</v>
      </c>
      <c r="F5" s="10">
        <v>108</v>
      </c>
      <c r="G5" s="10">
        <v>53</v>
      </c>
      <c r="H5" s="10">
        <v>25</v>
      </c>
      <c r="I5" s="10">
        <v>1</v>
      </c>
      <c r="J5" s="10">
        <v>26</v>
      </c>
      <c r="K5" s="10">
        <v>0</v>
      </c>
      <c r="L5" s="10">
        <v>0</v>
      </c>
      <c r="M5" s="10">
        <v>63</v>
      </c>
      <c r="N5" s="17">
        <f>VLOOKUP(A5,Games!$A$2:$D$527,3,FALSE)</f>
        <v>0</v>
      </c>
      <c r="O5" s="17">
        <f>VLOOKUP(A5,Games!$A$2:$D$527,4,FALSE)</f>
        <v>26</v>
      </c>
    </row>
    <row r="6" spans="1:16" x14ac:dyDescent="0.25">
      <c r="A6" s="9" t="s">
        <v>10</v>
      </c>
      <c r="B6" s="10">
        <v>25</v>
      </c>
      <c r="C6" s="10">
        <v>31</v>
      </c>
      <c r="D6" s="10">
        <v>3</v>
      </c>
      <c r="E6" s="10">
        <v>9</v>
      </c>
      <c r="F6" s="10">
        <v>76</v>
      </c>
      <c r="G6" s="10">
        <v>14</v>
      </c>
      <c r="H6" s="10">
        <v>11</v>
      </c>
      <c r="I6" s="10">
        <v>0</v>
      </c>
      <c r="J6" s="10">
        <v>52</v>
      </c>
      <c r="K6" s="10">
        <v>0</v>
      </c>
      <c r="L6" s="10">
        <v>1</v>
      </c>
      <c r="M6" s="10">
        <v>80</v>
      </c>
      <c r="N6" s="17">
        <f>VLOOKUP(A6,Games!$A$2:$D$527,3,FALSE)</f>
        <v>0</v>
      </c>
      <c r="O6" s="17">
        <f>VLOOKUP(A6,Games!$A$2:$D$527,4,FALSE)</f>
        <v>25</v>
      </c>
    </row>
    <row r="7" spans="1:16" x14ac:dyDescent="0.25">
      <c r="A7" s="9" t="s">
        <v>11</v>
      </c>
      <c r="B7" s="10">
        <v>22</v>
      </c>
      <c r="C7" s="10">
        <v>13</v>
      </c>
      <c r="D7" s="10">
        <v>2</v>
      </c>
      <c r="E7" s="10">
        <v>3</v>
      </c>
      <c r="F7" s="10">
        <v>127</v>
      </c>
      <c r="G7" s="10">
        <v>6</v>
      </c>
      <c r="H7" s="10">
        <v>6</v>
      </c>
      <c r="I7" s="10">
        <v>5</v>
      </c>
      <c r="J7" s="10">
        <v>30</v>
      </c>
      <c r="K7" s="10">
        <v>0</v>
      </c>
      <c r="L7" s="10">
        <v>0</v>
      </c>
      <c r="M7" s="10">
        <v>35</v>
      </c>
      <c r="N7" s="17">
        <f>VLOOKUP(A7,Games!$A$2:$D$527,3,FALSE)</f>
        <v>0</v>
      </c>
      <c r="O7" s="17">
        <f>VLOOKUP(A7,Games!$A$2:$D$527,4,FALSE)</f>
        <v>22</v>
      </c>
    </row>
    <row r="8" spans="1:16" x14ac:dyDescent="0.25">
      <c r="A8" s="9" t="s">
        <v>12</v>
      </c>
      <c r="B8" s="10">
        <v>26</v>
      </c>
      <c r="C8" s="10">
        <v>33</v>
      </c>
      <c r="D8" s="10">
        <v>50</v>
      </c>
      <c r="E8" s="10">
        <v>7</v>
      </c>
      <c r="F8" s="10">
        <v>108</v>
      </c>
      <c r="G8" s="10">
        <v>21</v>
      </c>
      <c r="H8" s="10">
        <v>25</v>
      </c>
      <c r="I8" s="10">
        <v>0</v>
      </c>
      <c r="J8" s="10">
        <v>26</v>
      </c>
      <c r="K8" s="10">
        <v>0</v>
      </c>
      <c r="L8" s="10">
        <v>0</v>
      </c>
      <c r="M8" s="10">
        <v>223</v>
      </c>
      <c r="N8" s="17">
        <f>VLOOKUP(A8,Games!$A$2:$D$527,3,FALSE)</f>
        <v>0</v>
      </c>
      <c r="O8" s="17">
        <f>VLOOKUP(A8,Games!$A$2:$D$527,4,FALSE)</f>
        <v>26</v>
      </c>
    </row>
    <row r="9" spans="1:16" x14ac:dyDescent="0.25">
      <c r="A9" s="9" t="s">
        <v>13</v>
      </c>
      <c r="B9" s="10">
        <v>25</v>
      </c>
      <c r="C9" s="10">
        <v>52</v>
      </c>
      <c r="D9" s="10">
        <v>18</v>
      </c>
      <c r="E9" s="10">
        <v>17</v>
      </c>
      <c r="F9" s="10">
        <v>190</v>
      </c>
      <c r="G9" s="10">
        <v>59</v>
      </c>
      <c r="H9" s="10">
        <v>51</v>
      </c>
      <c r="I9" s="10">
        <v>15</v>
      </c>
      <c r="J9" s="10">
        <v>59</v>
      </c>
      <c r="K9" s="10">
        <v>0</v>
      </c>
      <c r="L9" s="10">
        <v>0</v>
      </c>
      <c r="M9" s="10">
        <v>175</v>
      </c>
      <c r="N9" s="17">
        <f>VLOOKUP(A9,Games!$A$2:$D$527,3,FALSE)</f>
        <v>0</v>
      </c>
      <c r="O9" s="17">
        <f>VLOOKUP(A9,Games!$A$2:$D$527,4,FALSE)</f>
        <v>25</v>
      </c>
    </row>
    <row r="10" spans="1:16" x14ac:dyDescent="0.25">
      <c r="A10" s="9" t="s">
        <v>173</v>
      </c>
      <c r="B10" s="10">
        <v>1</v>
      </c>
      <c r="C10" s="10">
        <v>0</v>
      </c>
      <c r="D10" s="10">
        <v>0</v>
      </c>
      <c r="E10" s="10">
        <v>0</v>
      </c>
      <c r="F10" s="10">
        <v>2</v>
      </c>
      <c r="G10" s="10">
        <v>0</v>
      </c>
      <c r="H10" s="10">
        <v>2</v>
      </c>
      <c r="I10" s="10">
        <v>0</v>
      </c>
      <c r="J10" s="10">
        <v>2</v>
      </c>
      <c r="K10" s="10">
        <v>0</v>
      </c>
      <c r="L10" s="10">
        <v>0</v>
      </c>
      <c r="M10" s="10">
        <v>0</v>
      </c>
      <c r="N10" s="17">
        <f>VLOOKUP(A10,Games!$A$2:$D$527,3,FALSE)</f>
        <v>0</v>
      </c>
      <c r="O10" s="17">
        <f>VLOOKUP(A10,Games!$A$2:$D$527,4,FALSE)</f>
        <v>1</v>
      </c>
    </row>
    <row r="11" spans="1:16" x14ac:dyDescent="0.25">
      <c r="A11" s="9" t="s">
        <v>88</v>
      </c>
      <c r="B11" s="10">
        <v>24</v>
      </c>
      <c r="C11" s="10">
        <v>15</v>
      </c>
      <c r="D11" s="10">
        <v>12</v>
      </c>
      <c r="E11" s="10">
        <v>0</v>
      </c>
      <c r="F11" s="10">
        <v>42</v>
      </c>
      <c r="G11" s="10">
        <v>5</v>
      </c>
      <c r="H11" s="10">
        <v>2</v>
      </c>
      <c r="I11" s="10">
        <v>0</v>
      </c>
      <c r="J11" s="10">
        <v>44</v>
      </c>
      <c r="K11" s="10">
        <v>0</v>
      </c>
      <c r="L11" s="10">
        <v>0</v>
      </c>
      <c r="M11" s="10">
        <v>66</v>
      </c>
      <c r="N11" s="17">
        <f>VLOOKUP(A11,Games!$A$2:$D$527,3,FALSE)</f>
        <v>0</v>
      </c>
      <c r="O11" s="17">
        <f>VLOOKUP(A11,Games!$A$2:$D$527,4,FALSE)</f>
        <v>24</v>
      </c>
    </row>
    <row r="12" spans="1:16" x14ac:dyDescent="0.25">
      <c r="A12" s="9" t="s">
        <v>79</v>
      </c>
      <c r="B12" s="8">
        <v>18</v>
      </c>
      <c r="C12" s="8">
        <v>10</v>
      </c>
      <c r="D12" s="8">
        <v>2</v>
      </c>
      <c r="E12" s="8">
        <v>7</v>
      </c>
      <c r="F12" s="8">
        <v>41</v>
      </c>
      <c r="G12" s="8">
        <v>29</v>
      </c>
      <c r="H12" s="8">
        <v>19</v>
      </c>
      <c r="I12" s="8">
        <v>2</v>
      </c>
      <c r="J12" s="8">
        <v>28</v>
      </c>
      <c r="K12" s="8">
        <v>0</v>
      </c>
      <c r="L12" s="8">
        <v>0</v>
      </c>
      <c r="M12" s="8">
        <v>33</v>
      </c>
      <c r="N12" s="17">
        <f>VLOOKUP(A12,Games!$A$2:$D$527,3,FALSE)</f>
        <v>0</v>
      </c>
      <c r="O12" s="17">
        <f>VLOOKUP(A12,Games!$A$2:$D$527,4,FALSE)</f>
        <v>18</v>
      </c>
    </row>
    <row r="13" spans="1:16" x14ac:dyDescent="0.25">
      <c r="A13" s="9" t="s">
        <v>105</v>
      </c>
      <c r="B13" s="8">
        <v>23</v>
      </c>
      <c r="C13" s="8">
        <v>41</v>
      </c>
      <c r="D13" s="8">
        <v>0</v>
      </c>
      <c r="E13" s="8">
        <v>2</v>
      </c>
      <c r="F13" s="8">
        <v>97</v>
      </c>
      <c r="G13" s="8">
        <v>37</v>
      </c>
      <c r="H13" s="8">
        <v>31</v>
      </c>
      <c r="I13" s="8">
        <v>4</v>
      </c>
      <c r="J13" s="8">
        <v>44</v>
      </c>
      <c r="K13" s="8">
        <v>0</v>
      </c>
      <c r="L13" s="8">
        <v>0</v>
      </c>
      <c r="M13" s="8">
        <v>84</v>
      </c>
      <c r="N13" s="17">
        <f>VLOOKUP(A13,Games!$A$2:$D$527,3,FALSE)</f>
        <v>0</v>
      </c>
      <c r="O13" s="17">
        <f>VLOOKUP(A13,Games!$A$2:$D$527,4,FALSE)</f>
        <v>23</v>
      </c>
    </row>
    <row r="14" spans="1:16" x14ac:dyDescent="0.25">
      <c r="A14" s="9" t="s">
        <v>187</v>
      </c>
      <c r="B14" s="8">
        <v>1</v>
      </c>
      <c r="C14" s="8">
        <v>1</v>
      </c>
      <c r="D14" s="8">
        <v>0</v>
      </c>
      <c r="E14" s="8">
        <v>0</v>
      </c>
      <c r="F14" s="8">
        <v>4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2</v>
      </c>
      <c r="N14" s="17">
        <f>VLOOKUP(A14,Games!$A$2:$D$527,3,FALSE)</f>
        <v>0</v>
      </c>
      <c r="O14" s="17">
        <f>VLOOKUP(A14,Games!$A$2:$D$527,4,FALSE)</f>
        <v>1</v>
      </c>
    </row>
    <row r="15" spans="1:16" s="16" customFormat="1" x14ac:dyDescent="0.25">
      <c r="A15" s="9" t="s">
        <v>206</v>
      </c>
      <c r="B15" s="17">
        <v>2</v>
      </c>
      <c r="C15" s="17">
        <v>2</v>
      </c>
      <c r="D15" s="17">
        <v>0</v>
      </c>
      <c r="E15" s="17">
        <v>2</v>
      </c>
      <c r="F15" s="17">
        <v>3</v>
      </c>
      <c r="G15" s="17">
        <v>0</v>
      </c>
      <c r="H15" s="17">
        <v>3</v>
      </c>
      <c r="I15" s="17">
        <v>0</v>
      </c>
      <c r="J15" s="17">
        <v>1</v>
      </c>
      <c r="K15" s="17">
        <v>0</v>
      </c>
      <c r="L15" s="17">
        <v>0</v>
      </c>
      <c r="M15" s="17">
        <v>6</v>
      </c>
      <c r="N15" s="17">
        <f>VLOOKUP(A15,Games!$A$2:$D$527,3,FALSE)</f>
        <v>0</v>
      </c>
      <c r="O15" s="17">
        <f>VLOOKUP(A15,Games!$A$2:$D$527,4,FALSE)</f>
        <v>2</v>
      </c>
    </row>
    <row r="16" spans="1:16" s="16" customFormat="1" x14ac:dyDescent="0.25">
      <c r="A16" s="9" t="s">
        <v>207</v>
      </c>
      <c r="B16" s="17">
        <v>1</v>
      </c>
      <c r="C16" s="17">
        <v>0</v>
      </c>
      <c r="D16" s="17">
        <v>0</v>
      </c>
      <c r="E16" s="17">
        <v>0</v>
      </c>
      <c r="F16" s="17">
        <v>1</v>
      </c>
      <c r="G16" s="17">
        <v>2</v>
      </c>
      <c r="H16" s="17">
        <v>0</v>
      </c>
      <c r="I16" s="17">
        <v>0</v>
      </c>
      <c r="J16" s="17">
        <v>2</v>
      </c>
      <c r="K16" s="17">
        <v>0</v>
      </c>
      <c r="L16" s="17">
        <v>0</v>
      </c>
      <c r="M16" s="17">
        <v>0</v>
      </c>
      <c r="N16" s="17">
        <f>VLOOKUP(A16,Games!$A$2:$D$527,3,FALSE)</f>
        <v>0</v>
      </c>
      <c r="O16" s="17">
        <f>VLOOKUP(A16,Games!$A$2:$D$527,4,FALSE)</f>
        <v>1</v>
      </c>
    </row>
    <row r="17" spans="1:15" s="16" customFormat="1" x14ac:dyDescent="0.25">
      <c r="A17" s="9" t="s">
        <v>213</v>
      </c>
      <c r="B17" s="17">
        <v>1</v>
      </c>
      <c r="C17" s="17">
        <v>1</v>
      </c>
      <c r="D17" s="17">
        <v>1</v>
      </c>
      <c r="E17" s="17">
        <v>1</v>
      </c>
      <c r="F17" s="17">
        <v>2</v>
      </c>
      <c r="G17" s="17">
        <v>2</v>
      </c>
      <c r="H17" s="17">
        <v>1</v>
      </c>
      <c r="I17" s="17">
        <v>0</v>
      </c>
      <c r="J17" s="17">
        <v>3</v>
      </c>
      <c r="K17" s="17">
        <v>0</v>
      </c>
      <c r="L17" s="17">
        <v>0</v>
      </c>
      <c r="M17" s="17">
        <v>6</v>
      </c>
      <c r="N17" s="17">
        <f>VLOOKUP(A17,Games!$A$2:$D$527,3,FALSE)</f>
        <v>0</v>
      </c>
      <c r="O17" s="17">
        <f>VLOOKUP(A17,Games!$A$2:$D$527,4,FALSE)</f>
        <v>1</v>
      </c>
    </row>
    <row r="18" spans="1:15" x14ac:dyDescent="0.25">
      <c r="A18" s="31" t="s">
        <v>56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x14ac:dyDescent="0.25">
      <c r="A19" s="39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5" x14ac:dyDescent="0.25">
      <c r="A20" s="8" t="s">
        <v>43</v>
      </c>
      <c r="B20" s="8" t="s">
        <v>44</v>
      </c>
      <c r="C20" s="8" t="s">
        <v>45</v>
      </c>
      <c r="D20" s="8" t="s">
        <v>46</v>
      </c>
      <c r="E20" s="8" t="s">
        <v>47</v>
      </c>
      <c r="F20" s="8" t="s">
        <v>48</v>
      </c>
      <c r="G20" s="8" t="s">
        <v>49</v>
      </c>
      <c r="H20" s="8" t="s">
        <v>50</v>
      </c>
      <c r="I20" s="8" t="s">
        <v>51</v>
      </c>
      <c r="J20" s="8" t="s">
        <v>52</v>
      </c>
      <c r="K20" s="8" t="s">
        <v>53</v>
      </c>
      <c r="L20" s="8" t="s">
        <v>54</v>
      </c>
      <c r="M20" s="8" t="s">
        <v>55</v>
      </c>
    </row>
    <row r="21" spans="1:15" x14ac:dyDescent="0.25">
      <c r="A21" s="9" t="str">
        <f t="shared" ref="A21:A35" si="0">IF(A3=""," ",A3)</f>
        <v>Dennis Khanthavivone</v>
      </c>
      <c r="B21" s="10"/>
      <c r="C21" s="11">
        <f t="shared" ref="C21:M21" si="1">IF(ISNUMBER($B3),C3/$B3," ")</f>
        <v>4.6538461538461542</v>
      </c>
      <c r="D21" s="11">
        <f t="shared" si="1"/>
        <v>1.3846153846153846</v>
      </c>
      <c r="E21" s="11">
        <f t="shared" si="1"/>
        <v>4.2307692307692308</v>
      </c>
      <c r="F21" s="11">
        <f t="shared" si="1"/>
        <v>2.1538461538461537</v>
      </c>
      <c r="G21" s="11">
        <f t="shared" si="1"/>
        <v>1.5</v>
      </c>
      <c r="H21" s="11">
        <f t="shared" si="1"/>
        <v>1.7307692307692308</v>
      </c>
      <c r="I21" s="11">
        <f t="shared" si="1"/>
        <v>0</v>
      </c>
      <c r="J21" s="11">
        <f t="shared" si="1"/>
        <v>1.8846153846153846</v>
      </c>
      <c r="K21" s="11">
        <f t="shared" si="1"/>
        <v>0</v>
      </c>
      <c r="L21" s="11">
        <f t="shared" si="1"/>
        <v>3.8461538461538464E-2</v>
      </c>
      <c r="M21" s="11">
        <f t="shared" si="1"/>
        <v>17.692307692307693</v>
      </c>
    </row>
    <row r="22" spans="1:15" x14ac:dyDescent="0.25">
      <c r="A22" s="9" t="str">
        <f t="shared" si="0"/>
        <v>Jerome Borg</v>
      </c>
      <c r="B22" s="10"/>
      <c r="C22" s="11">
        <f t="shared" ref="C22:M22" si="2">IF(ISNUMBER($B4),C4/$B4," ")</f>
        <v>0</v>
      </c>
      <c r="D22" s="11">
        <f t="shared" si="2"/>
        <v>0</v>
      </c>
      <c r="E22" s="11">
        <f t="shared" si="2"/>
        <v>0</v>
      </c>
      <c r="F22" s="11">
        <f t="shared" si="2"/>
        <v>6</v>
      </c>
      <c r="G22" s="11">
        <f t="shared" si="2"/>
        <v>0</v>
      </c>
      <c r="H22" s="11">
        <f t="shared" si="2"/>
        <v>1</v>
      </c>
      <c r="I22" s="11">
        <f t="shared" si="2"/>
        <v>0</v>
      </c>
      <c r="J22" s="11">
        <f t="shared" si="2"/>
        <v>1</v>
      </c>
      <c r="K22" s="11">
        <f t="shared" si="2"/>
        <v>0</v>
      </c>
      <c r="L22" s="11">
        <f t="shared" si="2"/>
        <v>0</v>
      </c>
      <c r="M22" s="11">
        <f t="shared" si="2"/>
        <v>0</v>
      </c>
    </row>
    <row r="23" spans="1:15" x14ac:dyDescent="0.25">
      <c r="A23" s="9" t="str">
        <f t="shared" si="0"/>
        <v>Matthew Breen</v>
      </c>
      <c r="B23" s="10"/>
      <c r="C23" s="11">
        <f t="shared" ref="C23:M23" si="3">IF(ISNUMBER($B5),C5/$B5," ")</f>
        <v>0.88461538461538458</v>
      </c>
      <c r="D23" s="11">
        <f t="shared" si="3"/>
        <v>0.15384615384615385</v>
      </c>
      <c r="E23" s="11">
        <f t="shared" si="3"/>
        <v>0.19230769230769232</v>
      </c>
      <c r="F23" s="11">
        <f t="shared" si="3"/>
        <v>4.1538461538461542</v>
      </c>
      <c r="G23" s="11">
        <f t="shared" si="3"/>
        <v>2.0384615384615383</v>
      </c>
      <c r="H23" s="11">
        <f t="shared" si="3"/>
        <v>0.96153846153846156</v>
      </c>
      <c r="I23" s="11">
        <f t="shared" si="3"/>
        <v>3.8461538461538464E-2</v>
      </c>
      <c r="J23" s="11">
        <f t="shared" si="3"/>
        <v>1</v>
      </c>
      <c r="K23" s="11">
        <f t="shared" si="3"/>
        <v>0</v>
      </c>
      <c r="L23" s="11">
        <f t="shared" si="3"/>
        <v>0</v>
      </c>
      <c r="M23" s="11">
        <f t="shared" si="3"/>
        <v>2.4230769230769229</v>
      </c>
    </row>
    <row r="24" spans="1:15" x14ac:dyDescent="0.25">
      <c r="A24" s="9" t="str">
        <f t="shared" si="0"/>
        <v>Matthew Lovett</v>
      </c>
      <c r="B24" s="10"/>
      <c r="C24" s="11">
        <f t="shared" ref="C24:M24" si="4">IF(ISNUMBER($B6),C6/$B6," ")</f>
        <v>1.24</v>
      </c>
      <c r="D24" s="11">
        <f t="shared" si="4"/>
        <v>0.12</v>
      </c>
      <c r="E24" s="11">
        <f t="shared" si="4"/>
        <v>0.36</v>
      </c>
      <c r="F24" s="11">
        <f t="shared" si="4"/>
        <v>3.04</v>
      </c>
      <c r="G24" s="11">
        <f t="shared" si="4"/>
        <v>0.56000000000000005</v>
      </c>
      <c r="H24" s="11">
        <f t="shared" si="4"/>
        <v>0.44</v>
      </c>
      <c r="I24" s="11">
        <f t="shared" si="4"/>
        <v>0</v>
      </c>
      <c r="J24" s="11">
        <f t="shared" si="4"/>
        <v>2.08</v>
      </c>
      <c r="K24" s="11">
        <f t="shared" si="4"/>
        <v>0</v>
      </c>
      <c r="L24" s="11">
        <f t="shared" si="4"/>
        <v>0.04</v>
      </c>
      <c r="M24" s="11">
        <f t="shared" si="4"/>
        <v>3.2</v>
      </c>
    </row>
    <row r="25" spans="1:15" x14ac:dyDescent="0.25">
      <c r="A25" s="9" t="str">
        <f t="shared" si="0"/>
        <v>Robert Clear</v>
      </c>
      <c r="B25" s="10"/>
      <c r="C25" s="11">
        <f t="shared" ref="C25:M25" si="5">IF(ISNUMBER($B7),C7/$B7," ")</f>
        <v>0.59090909090909094</v>
      </c>
      <c r="D25" s="11">
        <f t="shared" si="5"/>
        <v>9.0909090909090912E-2</v>
      </c>
      <c r="E25" s="11">
        <f t="shared" si="5"/>
        <v>0.13636363636363635</v>
      </c>
      <c r="F25" s="11">
        <f t="shared" si="5"/>
        <v>5.7727272727272725</v>
      </c>
      <c r="G25" s="11">
        <f t="shared" si="5"/>
        <v>0.27272727272727271</v>
      </c>
      <c r="H25" s="11">
        <f t="shared" si="5"/>
        <v>0.27272727272727271</v>
      </c>
      <c r="I25" s="11">
        <f t="shared" si="5"/>
        <v>0.22727272727272727</v>
      </c>
      <c r="J25" s="11">
        <f t="shared" si="5"/>
        <v>1.3636363636363635</v>
      </c>
      <c r="K25" s="11">
        <f t="shared" si="5"/>
        <v>0</v>
      </c>
      <c r="L25" s="11">
        <f t="shared" si="5"/>
        <v>0</v>
      </c>
      <c r="M25" s="11">
        <f t="shared" si="5"/>
        <v>1.5909090909090908</v>
      </c>
    </row>
    <row r="26" spans="1:15" x14ac:dyDescent="0.25">
      <c r="A26" s="9" t="str">
        <f t="shared" si="0"/>
        <v>Ryan Leonard</v>
      </c>
      <c r="B26" s="10"/>
      <c r="C26" s="11">
        <f t="shared" ref="C26:M26" si="6">IF(ISNUMBER($B8),C8/$B8," ")</f>
        <v>1.2692307692307692</v>
      </c>
      <c r="D26" s="11">
        <f t="shared" si="6"/>
        <v>1.9230769230769231</v>
      </c>
      <c r="E26" s="11">
        <f t="shared" si="6"/>
        <v>0.26923076923076922</v>
      </c>
      <c r="F26" s="11">
        <f t="shared" si="6"/>
        <v>4.1538461538461542</v>
      </c>
      <c r="G26" s="11">
        <f t="shared" si="6"/>
        <v>0.80769230769230771</v>
      </c>
      <c r="H26" s="11">
        <f t="shared" si="6"/>
        <v>0.96153846153846156</v>
      </c>
      <c r="I26" s="11">
        <f t="shared" si="6"/>
        <v>0</v>
      </c>
      <c r="J26" s="11">
        <f t="shared" si="6"/>
        <v>1</v>
      </c>
      <c r="K26" s="11">
        <f t="shared" si="6"/>
        <v>0</v>
      </c>
      <c r="L26" s="11">
        <f t="shared" si="6"/>
        <v>0</v>
      </c>
      <c r="M26" s="11">
        <f t="shared" si="6"/>
        <v>8.5769230769230766</v>
      </c>
    </row>
    <row r="27" spans="1:15" x14ac:dyDescent="0.25">
      <c r="A27" s="9" t="str">
        <f t="shared" si="0"/>
        <v>William Comensoli</v>
      </c>
      <c r="B27" s="10"/>
      <c r="C27" s="11">
        <f t="shared" ref="C27:M27" si="7">IF(ISNUMBER($B9),C9/$B9," ")</f>
        <v>2.08</v>
      </c>
      <c r="D27" s="11">
        <f t="shared" si="7"/>
        <v>0.72</v>
      </c>
      <c r="E27" s="11">
        <f t="shared" si="7"/>
        <v>0.68</v>
      </c>
      <c r="F27" s="11">
        <f t="shared" si="7"/>
        <v>7.6</v>
      </c>
      <c r="G27" s="11">
        <f t="shared" si="7"/>
        <v>2.36</v>
      </c>
      <c r="H27" s="11">
        <f t="shared" si="7"/>
        <v>2.04</v>
      </c>
      <c r="I27" s="11">
        <f t="shared" si="7"/>
        <v>0.6</v>
      </c>
      <c r="J27" s="11">
        <f t="shared" si="7"/>
        <v>2.36</v>
      </c>
      <c r="K27" s="11">
        <f t="shared" si="7"/>
        <v>0</v>
      </c>
      <c r="L27" s="11">
        <f t="shared" si="7"/>
        <v>0</v>
      </c>
      <c r="M27" s="11">
        <f t="shared" si="7"/>
        <v>7</v>
      </c>
    </row>
    <row r="28" spans="1:15" x14ac:dyDescent="0.25">
      <c r="A28" s="9" t="str">
        <f t="shared" si="0"/>
        <v>Phil Khanthavivone</v>
      </c>
      <c r="B28" s="10"/>
      <c r="C28" s="11">
        <f t="shared" ref="C28:M28" si="8">IF(ISNUMBER($B10),C10/$B10," ")</f>
        <v>0</v>
      </c>
      <c r="D28" s="11">
        <f t="shared" si="8"/>
        <v>0</v>
      </c>
      <c r="E28" s="11">
        <f t="shared" si="8"/>
        <v>0</v>
      </c>
      <c r="F28" s="11">
        <f t="shared" si="8"/>
        <v>2</v>
      </c>
      <c r="G28" s="11">
        <f t="shared" si="8"/>
        <v>0</v>
      </c>
      <c r="H28" s="11">
        <f t="shared" si="8"/>
        <v>2</v>
      </c>
      <c r="I28" s="11">
        <f t="shared" si="8"/>
        <v>0</v>
      </c>
      <c r="J28" s="11">
        <f t="shared" si="8"/>
        <v>2</v>
      </c>
      <c r="K28" s="11">
        <f t="shared" si="8"/>
        <v>0</v>
      </c>
      <c r="L28" s="11">
        <f t="shared" si="8"/>
        <v>0</v>
      </c>
      <c r="M28" s="11">
        <f t="shared" si="8"/>
        <v>0</v>
      </c>
    </row>
    <row r="29" spans="1:15" x14ac:dyDescent="0.25">
      <c r="A29" s="9" t="str">
        <f t="shared" si="0"/>
        <v>Alex Bell-Rowe</v>
      </c>
      <c r="B29" s="10"/>
      <c r="C29" s="11">
        <f t="shared" ref="C29:M29" si="9">IF(ISNUMBER($B11),C11/$B11," ")</f>
        <v>0.625</v>
      </c>
      <c r="D29" s="11">
        <f t="shared" si="9"/>
        <v>0.5</v>
      </c>
      <c r="E29" s="11">
        <f t="shared" si="9"/>
        <v>0</v>
      </c>
      <c r="F29" s="11">
        <f t="shared" si="9"/>
        <v>1.75</v>
      </c>
      <c r="G29" s="11">
        <f t="shared" si="9"/>
        <v>0.20833333333333334</v>
      </c>
      <c r="H29" s="11">
        <f t="shared" si="9"/>
        <v>8.3333333333333329E-2</v>
      </c>
      <c r="I29" s="11">
        <f t="shared" si="9"/>
        <v>0</v>
      </c>
      <c r="J29" s="11">
        <f t="shared" si="9"/>
        <v>1.8333333333333333</v>
      </c>
      <c r="K29" s="11">
        <f t="shared" si="9"/>
        <v>0</v>
      </c>
      <c r="L29" s="11">
        <f t="shared" si="9"/>
        <v>0</v>
      </c>
      <c r="M29" s="11">
        <f t="shared" si="9"/>
        <v>2.75</v>
      </c>
    </row>
    <row r="30" spans="1:15" x14ac:dyDescent="0.25">
      <c r="A30" s="9" t="str">
        <f t="shared" si="0"/>
        <v>Arthur Richardson</v>
      </c>
      <c r="B30" s="8"/>
      <c r="C30" s="11">
        <f t="shared" ref="C30:M30" si="10">IF(ISNUMBER($B12),C12/$B12," ")</f>
        <v>0.55555555555555558</v>
      </c>
      <c r="D30" s="11">
        <f t="shared" si="10"/>
        <v>0.1111111111111111</v>
      </c>
      <c r="E30" s="11">
        <f t="shared" si="10"/>
        <v>0.3888888888888889</v>
      </c>
      <c r="F30" s="11">
        <f t="shared" si="10"/>
        <v>2.2777777777777777</v>
      </c>
      <c r="G30" s="11">
        <f t="shared" si="10"/>
        <v>1.6111111111111112</v>
      </c>
      <c r="H30" s="11">
        <f t="shared" si="10"/>
        <v>1.0555555555555556</v>
      </c>
      <c r="I30" s="11">
        <f t="shared" si="10"/>
        <v>0.1111111111111111</v>
      </c>
      <c r="J30" s="11">
        <f t="shared" si="10"/>
        <v>1.5555555555555556</v>
      </c>
      <c r="K30" s="11">
        <f t="shared" si="10"/>
        <v>0</v>
      </c>
      <c r="L30" s="11">
        <f t="shared" si="10"/>
        <v>0</v>
      </c>
      <c r="M30" s="11">
        <f t="shared" si="10"/>
        <v>1.8333333333333333</v>
      </c>
    </row>
    <row r="31" spans="1:15" x14ac:dyDescent="0.25">
      <c r="A31" s="9" t="str">
        <f t="shared" si="0"/>
        <v>Mick Lees</v>
      </c>
      <c r="B31" s="8"/>
      <c r="C31" s="11">
        <f t="shared" ref="C31:M31" si="11">IF(ISNUMBER($B13),C13/$B13," ")</f>
        <v>1.7826086956521738</v>
      </c>
      <c r="D31" s="11">
        <f t="shared" si="11"/>
        <v>0</v>
      </c>
      <c r="E31" s="11">
        <f t="shared" si="11"/>
        <v>8.6956521739130432E-2</v>
      </c>
      <c r="F31" s="11">
        <f t="shared" si="11"/>
        <v>4.2173913043478262</v>
      </c>
      <c r="G31" s="11">
        <f t="shared" si="11"/>
        <v>1.6086956521739131</v>
      </c>
      <c r="H31" s="11">
        <f t="shared" si="11"/>
        <v>1.3478260869565217</v>
      </c>
      <c r="I31" s="11">
        <f t="shared" si="11"/>
        <v>0.17391304347826086</v>
      </c>
      <c r="J31" s="11">
        <f t="shared" si="11"/>
        <v>1.9130434782608696</v>
      </c>
      <c r="K31" s="11">
        <f t="shared" si="11"/>
        <v>0</v>
      </c>
      <c r="L31" s="11">
        <f t="shared" si="11"/>
        <v>0</v>
      </c>
      <c r="M31" s="11">
        <f t="shared" si="11"/>
        <v>3.652173913043478</v>
      </c>
    </row>
    <row r="32" spans="1:15" x14ac:dyDescent="0.25">
      <c r="A32" s="9" t="str">
        <f t="shared" si="0"/>
        <v>Nickey NG</v>
      </c>
      <c r="B32" s="8"/>
      <c r="C32" s="11">
        <f t="shared" ref="C32:M32" si="12">IF(ISNUMBER($B14),C14/$B14," ")</f>
        <v>1</v>
      </c>
      <c r="D32" s="11">
        <f t="shared" si="12"/>
        <v>0</v>
      </c>
      <c r="E32" s="11">
        <f t="shared" si="12"/>
        <v>0</v>
      </c>
      <c r="F32" s="11">
        <f t="shared" si="12"/>
        <v>4</v>
      </c>
      <c r="G32" s="11">
        <f t="shared" si="12"/>
        <v>0</v>
      </c>
      <c r="H32" s="11">
        <f t="shared" si="12"/>
        <v>1</v>
      </c>
      <c r="I32" s="11">
        <f t="shared" si="12"/>
        <v>0</v>
      </c>
      <c r="J32" s="11">
        <f t="shared" si="12"/>
        <v>0</v>
      </c>
      <c r="K32" s="11">
        <f t="shared" si="12"/>
        <v>0</v>
      </c>
      <c r="L32" s="11">
        <f t="shared" si="12"/>
        <v>0</v>
      </c>
      <c r="M32" s="11">
        <f t="shared" si="12"/>
        <v>2</v>
      </c>
    </row>
    <row r="33" spans="1:13" x14ac:dyDescent="0.25">
      <c r="A33" s="9" t="str">
        <f t="shared" si="0"/>
        <v>Daniel Beames</v>
      </c>
      <c r="B33" s="17"/>
      <c r="C33" s="11">
        <f t="shared" ref="C33:M33" si="13">IF(ISNUMBER($B15),C15/$B15," ")</f>
        <v>1</v>
      </c>
      <c r="D33" s="11">
        <f t="shared" si="13"/>
        <v>0</v>
      </c>
      <c r="E33" s="11">
        <f t="shared" si="13"/>
        <v>1</v>
      </c>
      <c r="F33" s="11">
        <f t="shared" si="13"/>
        <v>1.5</v>
      </c>
      <c r="G33" s="11">
        <f t="shared" si="13"/>
        <v>0</v>
      </c>
      <c r="H33" s="11">
        <f t="shared" si="13"/>
        <v>1.5</v>
      </c>
      <c r="I33" s="11">
        <f t="shared" si="13"/>
        <v>0</v>
      </c>
      <c r="J33" s="11">
        <f t="shared" si="13"/>
        <v>0.5</v>
      </c>
      <c r="K33" s="11">
        <f t="shared" si="13"/>
        <v>0</v>
      </c>
      <c r="L33" s="11">
        <f t="shared" si="13"/>
        <v>0</v>
      </c>
      <c r="M33" s="11">
        <f t="shared" si="13"/>
        <v>3</v>
      </c>
    </row>
    <row r="34" spans="1:13" x14ac:dyDescent="0.25">
      <c r="A34" s="9" t="str">
        <f t="shared" si="0"/>
        <v>Seymore Isip</v>
      </c>
      <c r="B34" s="17"/>
      <c r="C34" s="11">
        <f t="shared" ref="C34:M35" si="14">IF(ISNUMBER($B16),C16/$B16," ")</f>
        <v>0</v>
      </c>
      <c r="D34" s="11">
        <f t="shared" si="14"/>
        <v>0</v>
      </c>
      <c r="E34" s="11">
        <f t="shared" si="14"/>
        <v>0</v>
      </c>
      <c r="F34" s="11">
        <f t="shared" si="14"/>
        <v>1</v>
      </c>
      <c r="G34" s="11">
        <f t="shared" si="14"/>
        <v>2</v>
      </c>
      <c r="H34" s="11">
        <f t="shared" si="14"/>
        <v>0</v>
      </c>
      <c r="I34" s="11">
        <f t="shared" si="14"/>
        <v>0</v>
      </c>
      <c r="J34" s="11">
        <f t="shared" si="14"/>
        <v>2</v>
      </c>
      <c r="K34" s="11">
        <f t="shared" si="14"/>
        <v>0</v>
      </c>
      <c r="L34" s="11">
        <f t="shared" si="14"/>
        <v>0</v>
      </c>
      <c r="M34" s="11">
        <f t="shared" si="14"/>
        <v>0</v>
      </c>
    </row>
    <row r="35" spans="1:13" x14ac:dyDescent="0.25">
      <c r="A35" s="9" t="str">
        <f t="shared" si="0"/>
        <v>Luca De Anglis</v>
      </c>
      <c r="B35" s="17"/>
      <c r="C35" s="11">
        <f t="shared" si="14"/>
        <v>1</v>
      </c>
      <c r="D35" s="11">
        <f t="shared" si="14"/>
        <v>1</v>
      </c>
      <c r="E35" s="11">
        <f t="shared" si="14"/>
        <v>1</v>
      </c>
      <c r="F35" s="11">
        <f t="shared" si="14"/>
        <v>2</v>
      </c>
      <c r="G35" s="11">
        <f t="shared" si="14"/>
        <v>2</v>
      </c>
      <c r="H35" s="11">
        <f t="shared" si="14"/>
        <v>1</v>
      </c>
      <c r="I35" s="11">
        <f t="shared" si="14"/>
        <v>0</v>
      </c>
      <c r="J35" s="11">
        <f t="shared" si="14"/>
        <v>3</v>
      </c>
      <c r="K35" s="11">
        <f t="shared" si="14"/>
        <v>0</v>
      </c>
      <c r="L35" s="11">
        <f t="shared" si="14"/>
        <v>0</v>
      </c>
      <c r="M35" s="11">
        <f t="shared" si="14"/>
        <v>6</v>
      </c>
    </row>
  </sheetData>
  <mergeCells count="3">
    <mergeCell ref="A18:M18"/>
    <mergeCell ref="A19:M19"/>
    <mergeCell ref="A1:O1"/>
  </mergeCells>
  <conditionalFormatting sqref="A13:A14">
    <cfRule type="expression" dxfId="23" priority="4">
      <formula>O13&gt;12</formula>
    </cfRule>
  </conditionalFormatting>
  <conditionalFormatting sqref="A3:A12">
    <cfRule type="expression" dxfId="22" priority="3">
      <formula>O3&gt;11</formula>
    </cfRule>
  </conditionalFormatting>
  <conditionalFormatting sqref="A15:A16">
    <cfRule type="expression" dxfId="21" priority="2">
      <formula>O15&gt;12</formula>
    </cfRule>
  </conditionalFormatting>
  <conditionalFormatting sqref="A17">
    <cfRule type="expression" dxfId="20" priority="1">
      <formula>O17&gt;12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36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23" t="s">
        <v>14</v>
      </c>
    </row>
    <row r="2" spans="1:16" x14ac:dyDescent="0.25">
      <c r="A2" s="8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17" t="s">
        <v>84</v>
      </c>
      <c r="O2" s="17" t="s">
        <v>85</v>
      </c>
    </row>
    <row r="3" spans="1:16" x14ac:dyDescent="0.25">
      <c r="A3" s="9" t="s">
        <v>152</v>
      </c>
      <c r="B3" s="10">
        <v>24</v>
      </c>
      <c r="C3" s="10">
        <v>4</v>
      </c>
      <c r="D3" s="10">
        <v>7</v>
      </c>
      <c r="E3" s="10">
        <v>6</v>
      </c>
      <c r="F3" s="10">
        <v>126</v>
      </c>
      <c r="G3" s="10">
        <v>80</v>
      </c>
      <c r="H3" s="10">
        <v>35</v>
      </c>
      <c r="I3" s="10">
        <v>10</v>
      </c>
      <c r="J3" s="10">
        <v>75</v>
      </c>
      <c r="K3" s="10">
        <v>0</v>
      </c>
      <c r="L3" s="10">
        <v>0</v>
      </c>
      <c r="M3" s="10">
        <v>35</v>
      </c>
      <c r="N3" s="17">
        <f>VLOOKUP(A3,Games!$A$2:$D$527,3,FALSE)</f>
        <v>0</v>
      </c>
      <c r="O3" s="17">
        <f>VLOOKUP(A3,Games!$A$2:$D$527,4,FALSE)</f>
        <v>24</v>
      </c>
    </row>
    <row r="4" spans="1:16" x14ac:dyDescent="0.25">
      <c r="A4" s="9" t="s">
        <v>15</v>
      </c>
      <c r="B4" s="10">
        <v>25</v>
      </c>
      <c r="C4" s="10">
        <v>14</v>
      </c>
      <c r="D4" s="10">
        <v>26</v>
      </c>
      <c r="E4" s="10">
        <v>5</v>
      </c>
      <c r="F4" s="10">
        <v>59</v>
      </c>
      <c r="G4" s="10">
        <v>24</v>
      </c>
      <c r="H4" s="10">
        <v>20</v>
      </c>
      <c r="I4" s="10">
        <v>4</v>
      </c>
      <c r="J4" s="10">
        <v>42</v>
      </c>
      <c r="K4" s="10">
        <v>0</v>
      </c>
      <c r="L4" s="10">
        <v>0</v>
      </c>
      <c r="M4" s="10">
        <v>111</v>
      </c>
      <c r="N4" s="17">
        <f>VLOOKUP(A4,Games!$A$2:$D$527,3,FALSE)</f>
        <v>0</v>
      </c>
      <c r="O4" s="17">
        <f>VLOOKUP(A4,Games!$A$2:$D$527,4,FALSE)</f>
        <v>25</v>
      </c>
    </row>
    <row r="5" spans="1:16" x14ac:dyDescent="0.25">
      <c r="A5" s="9" t="s">
        <v>159</v>
      </c>
      <c r="B5" s="10">
        <v>1</v>
      </c>
      <c r="C5" s="10">
        <v>0</v>
      </c>
      <c r="D5" s="10">
        <v>0</v>
      </c>
      <c r="E5" s="10">
        <v>0</v>
      </c>
      <c r="F5" s="10">
        <v>2</v>
      </c>
      <c r="G5" s="10">
        <v>1</v>
      </c>
      <c r="H5" s="10">
        <v>1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7">
        <f>VLOOKUP(A5,Games!$A$2:$D$527,3,FALSE)</f>
        <v>0</v>
      </c>
      <c r="O5" s="17">
        <f>VLOOKUP(A5,Games!$A$2:$D$527,4,FALSE)</f>
        <v>1</v>
      </c>
    </row>
    <row r="6" spans="1:16" x14ac:dyDescent="0.25">
      <c r="A6" s="9" t="s">
        <v>16</v>
      </c>
      <c r="B6" s="10">
        <v>23</v>
      </c>
      <c r="C6" s="10">
        <v>65</v>
      </c>
      <c r="D6" s="10">
        <v>28</v>
      </c>
      <c r="E6" s="10">
        <v>17</v>
      </c>
      <c r="F6" s="10">
        <v>100</v>
      </c>
      <c r="G6" s="10">
        <v>39</v>
      </c>
      <c r="H6" s="10">
        <v>28</v>
      </c>
      <c r="I6" s="10">
        <v>1</v>
      </c>
      <c r="J6" s="10">
        <v>35</v>
      </c>
      <c r="K6" s="10">
        <v>0</v>
      </c>
      <c r="L6" s="10">
        <v>0</v>
      </c>
      <c r="M6" s="10">
        <v>231</v>
      </c>
      <c r="N6" s="17">
        <f>VLOOKUP(A6,Games!$A$2:$D$527,3,FALSE)</f>
        <v>0</v>
      </c>
      <c r="O6" s="17">
        <f>VLOOKUP(A6,Games!$A$2:$D$527,4,FALSE)</f>
        <v>23</v>
      </c>
    </row>
    <row r="7" spans="1:16" x14ac:dyDescent="0.25">
      <c r="A7" s="9" t="s">
        <v>175</v>
      </c>
      <c r="B7" s="10">
        <v>25</v>
      </c>
      <c r="C7" s="10">
        <v>49</v>
      </c>
      <c r="D7" s="10">
        <v>32</v>
      </c>
      <c r="E7" s="10">
        <v>19</v>
      </c>
      <c r="F7" s="10">
        <v>73</v>
      </c>
      <c r="G7" s="10">
        <v>61</v>
      </c>
      <c r="H7" s="10">
        <v>17</v>
      </c>
      <c r="I7" s="10">
        <v>2</v>
      </c>
      <c r="J7" s="10">
        <v>15</v>
      </c>
      <c r="K7" s="10">
        <v>0</v>
      </c>
      <c r="L7" s="10">
        <v>0</v>
      </c>
      <c r="M7" s="10">
        <v>213</v>
      </c>
      <c r="N7" s="17">
        <f>VLOOKUP(A7,Games!$A$2:$D$527,3,FALSE)</f>
        <v>1</v>
      </c>
      <c r="O7" s="17">
        <f>VLOOKUP(A7,Games!$A$2:$D$527,4,FALSE)</f>
        <v>26</v>
      </c>
    </row>
    <row r="8" spans="1:16" x14ac:dyDescent="0.25">
      <c r="A8" s="9" t="s">
        <v>174</v>
      </c>
      <c r="B8" s="10">
        <v>22</v>
      </c>
      <c r="C8" s="10">
        <v>78</v>
      </c>
      <c r="D8" s="10">
        <v>9</v>
      </c>
      <c r="E8" s="10">
        <v>18</v>
      </c>
      <c r="F8" s="10">
        <v>157</v>
      </c>
      <c r="G8" s="10">
        <v>38</v>
      </c>
      <c r="H8" s="10">
        <v>30</v>
      </c>
      <c r="I8" s="10">
        <v>29</v>
      </c>
      <c r="J8" s="10">
        <v>26</v>
      </c>
      <c r="K8" s="10">
        <v>0</v>
      </c>
      <c r="L8" s="10">
        <v>0</v>
      </c>
      <c r="M8" s="10">
        <v>201</v>
      </c>
      <c r="N8" s="17">
        <f>VLOOKUP(A8,Games!$A$2:$D$527,3,FALSE)</f>
        <v>2</v>
      </c>
      <c r="O8" s="17">
        <f>VLOOKUP(A8,Games!$A$2:$D$527,4,FALSE)</f>
        <v>24</v>
      </c>
    </row>
    <row r="9" spans="1:16" x14ac:dyDescent="0.25">
      <c r="A9" s="9" t="s">
        <v>108</v>
      </c>
      <c r="B9" s="10">
        <v>28</v>
      </c>
      <c r="C9" s="10">
        <v>96</v>
      </c>
      <c r="D9" s="10">
        <v>0</v>
      </c>
      <c r="E9" s="10">
        <v>22</v>
      </c>
      <c r="F9" s="10">
        <v>182</v>
      </c>
      <c r="G9" s="10">
        <v>22</v>
      </c>
      <c r="H9" s="10">
        <v>28</v>
      </c>
      <c r="I9" s="10">
        <v>29</v>
      </c>
      <c r="J9" s="10">
        <v>62</v>
      </c>
      <c r="K9" s="10">
        <v>0</v>
      </c>
      <c r="L9" s="10">
        <v>0</v>
      </c>
      <c r="M9" s="10">
        <v>214</v>
      </c>
      <c r="N9" s="17">
        <f>VLOOKUP(A9,Games!$A$2:$D$527,3,FALSE)</f>
        <v>0</v>
      </c>
      <c r="O9" s="17">
        <f>VLOOKUP(A9,Games!$A$2:$D$527,4,FALSE)</f>
        <v>28</v>
      </c>
    </row>
    <row r="10" spans="1:16" x14ac:dyDescent="0.25">
      <c r="A10" s="9" t="s">
        <v>214</v>
      </c>
      <c r="B10" s="10">
        <v>1</v>
      </c>
      <c r="C10" s="10">
        <v>3</v>
      </c>
      <c r="D10" s="10">
        <v>0</v>
      </c>
      <c r="E10" s="10">
        <v>3</v>
      </c>
      <c r="F10" s="10">
        <v>2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9</v>
      </c>
      <c r="N10" s="17">
        <f>VLOOKUP(A10,Games!$A$2:$D$527,3,FALSE)</f>
        <v>0</v>
      </c>
      <c r="O10" s="17">
        <f>VLOOKUP(A10,Games!$A$2:$D$527,4,FALSE)</f>
        <v>1</v>
      </c>
    </row>
    <row r="11" spans="1:16" x14ac:dyDescent="0.25">
      <c r="A11" s="9" t="s">
        <v>106</v>
      </c>
      <c r="B11" s="10">
        <v>2</v>
      </c>
      <c r="C11" s="10">
        <v>5</v>
      </c>
      <c r="D11" s="10">
        <v>0</v>
      </c>
      <c r="E11" s="10">
        <v>1</v>
      </c>
      <c r="F11" s="10">
        <v>16</v>
      </c>
      <c r="G11" s="10">
        <v>4</v>
      </c>
      <c r="H11" s="10">
        <v>5</v>
      </c>
      <c r="I11" s="10">
        <v>1</v>
      </c>
      <c r="J11" s="10">
        <v>1</v>
      </c>
      <c r="K11" s="10">
        <v>0</v>
      </c>
      <c r="L11" s="10">
        <v>0</v>
      </c>
      <c r="M11" s="10">
        <v>11</v>
      </c>
      <c r="N11" s="17">
        <f>VLOOKUP(A11,Games!$A$2:$D$527,3,FALSE)</f>
        <v>0</v>
      </c>
      <c r="O11" s="17">
        <f>VLOOKUP(A11,Games!$A$2:$D$527,4,FALSE)</f>
        <v>2</v>
      </c>
    </row>
    <row r="12" spans="1:16" x14ac:dyDescent="0.25">
      <c r="A12" s="9" t="s">
        <v>217</v>
      </c>
      <c r="B12" s="8">
        <v>2</v>
      </c>
      <c r="C12" s="8">
        <v>1</v>
      </c>
      <c r="D12" s="8">
        <v>2</v>
      </c>
      <c r="E12" s="8">
        <v>0</v>
      </c>
      <c r="F12" s="8">
        <v>8</v>
      </c>
      <c r="G12" s="8">
        <v>1</v>
      </c>
      <c r="H12" s="8">
        <v>3</v>
      </c>
      <c r="I12" s="8">
        <v>0</v>
      </c>
      <c r="J12" s="8">
        <v>2</v>
      </c>
      <c r="K12" s="8">
        <v>0</v>
      </c>
      <c r="L12" s="8">
        <v>0</v>
      </c>
      <c r="M12" s="8">
        <v>8</v>
      </c>
      <c r="N12" s="17">
        <f>VLOOKUP(A12,Games!$A$2:$D$527,3,FALSE)</f>
        <v>0</v>
      </c>
      <c r="O12" s="17">
        <f>VLOOKUP(A12,Games!$A$2:$D$527,4,FALSE)</f>
        <v>2</v>
      </c>
    </row>
    <row r="13" spans="1:16" x14ac:dyDescent="0.25">
      <c r="A13" s="9" t="s">
        <v>107</v>
      </c>
      <c r="B13" s="8">
        <v>27</v>
      </c>
      <c r="C13" s="8">
        <v>26</v>
      </c>
      <c r="D13" s="8">
        <v>46</v>
      </c>
      <c r="E13" s="8">
        <v>3</v>
      </c>
      <c r="F13" s="8">
        <v>99</v>
      </c>
      <c r="G13" s="8">
        <v>40</v>
      </c>
      <c r="H13" s="8">
        <v>23</v>
      </c>
      <c r="I13" s="8">
        <v>0</v>
      </c>
      <c r="J13" s="8">
        <v>40</v>
      </c>
      <c r="K13" s="8">
        <v>0</v>
      </c>
      <c r="L13" s="8">
        <v>0</v>
      </c>
      <c r="M13" s="8">
        <v>193</v>
      </c>
      <c r="N13" s="17">
        <f>VLOOKUP(A13,Games!$A$2:$D$527,3,FALSE)</f>
        <v>0</v>
      </c>
      <c r="O13" s="17">
        <f>VLOOKUP(A13,Games!$A$2:$D$527,4,FALSE)</f>
        <v>27</v>
      </c>
    </row>
    <row r="14" spans="1:16" x14ac:dyDescent="0.25">
      <c r="A14" s="9" t="s">
        <v>86</v>
      </c>
      <c r="B14" s="8">
        <v>16</v>
      </c>
      <c r="C14" s="8">
        <v>51</v>
      </c>
      <c r="D14" s="8">
        <v>0</v>
      </c>
      <c r="E14" s="8">
        <v>20</v>
      </c>
      <c r="F14" s="8">
        <v>108</v>
      </c>
      <c r="G14" s="8">
        <v>24</v>
      </c>
      <c r="H14" s="8">
        <v>10</v>
      </c>
      <c r="I14" s="8">
        <v>5</v>
      </c>
      <c r="J14" s="8">
        <v>42</v>
      </c>
      <c r="K14" s="8">
        <v>0</v>
      </c>
      <c r="L14" s="8">
        <v>0</v>
      </c>
      <c r="M14" s="8">
        <v>122</v>
      </c>
      <c r="N14" s="17">
        <f>VLOOKUP(A14,Games!$A$2:$D$527,3,FALSE)</f>
        <v>9</v>
      </c>
      <c r="O14" s="17">
        <f>VLOOKUP(A14,Games!$A$2:$D$527,4,FALSE)</f>
        <v>25</v>
      </c>
    </row>
    <row r="15" spans="1:16" x14ac:dyDescent="0.25">
      <c r="A15" s="9" t="s">
        <v>153</v>
      </c>
      <c r="B15" s="8">
        <v>5</v>
      </c>
      <c r="C15" s="8">
        <v>5</v>
      </c>
      <c r="D15" s="8">
        <v>0</v>
      </c>
      <c r="E15" s="8">
        <v>0</v>
      </c>
      <c r="F15" s="8">
        <v>23</v>
      </c>
      <c r="G15" s="8">
        <v>2</v>
      </c>
      <c r="H15" s="8">
        <v>2</v>
      </c>
      <c r="I15" s="8">
        <v>2</v>
      </c>
      <c r="J15" s="8">
        <v>2</v>
      </c>
      <c r="K15" s="8">
        <v>0</v>
      </c>
      <c r="L15" s="8">
        <v>0</v>
      </c>
      <c r="M15" s="8">
        <v>10</v>
      </c>
      <c r="N15" s="17">
        <f>VLOOKUP(A15,Games!$A$2:$D$527,3,FALSE)</f>
        <v>0</v>
      </c>
      <c r="O15" s="17">
        <f>VLOOKUP(A15,Games!$A$2:$D$527,4,FALSE)</f>
        <v>5</v>
      </c>
    </row>
    <row r="16" spans="1:16" x14ac:dyDescent="0.25">
      <c r="A16" s="9" t="s">
        <v>160</v>
      </c>
      <c r="B16" s="17">
        <v>1</v>
      </c>
      <c r="C16" s="17">
        <v>0</v>
      </c>
      <c r="D16" s="17">
        <v>0</v>
      </c>
      <c r="E16" s="17">
        <v>0</v>
      </c>
      <c r="F16" s="17">
        <v>9</v>
      </c>
      <c r="G16" s="17">
        <v>1</v>
      </c>
      <c r="H16" s="17">
        <v>0</v>
      </c>
      <c r="I16" s="17">
        <v>0</v>
      </c>
      <c r="J16" s="17">
        <v>2</v>
      </c>
      <c r="K16" s="17">
        <v>0</v>
      </c>
      <c r="L16" s="17">
        <v>0</v>
      </c>
      <c r="M16" s="17">
        <v>0</v>
      </c>
      <c r="N16" s="17">
        <f>VLOOKUP(A16,Games!$A$2:$D$527,3,FALSE)</f>
        <v>0</v>
      </c>
      <c r="O16" s="17">
        <f>VLOOKUP(A16,Games!$A$2:$D$527,4,FALSE)</f>
        <v>1</v>
      </c>
    </row>
    <row r="17" spans="1:15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9" spans="1:15" x14ac:dyDescent="0.25">
      <c r="A19" s="31" t="s">
        <v>56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5" x14ac:dyDescent="0.25">
      <c r="A20" s="42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5" x14ac:dyDescent="0.25">
      <c r="A21" s="8" t="s">
        <v>43</v>
      </c>
      <c r="B21" s="8" t="s">
        <v>44</v>
      </c>
      <c r="C21" s="8" t="s">
        <v>45</v>
      </c>
      <c r="D21" s="8" t="s">
        <v>46</v>
      </c>
      <c r="E21" s="8" t="s">
        <v>47</v>
      </c>
      <c r="F21" s="8" t="s">
        <v>48</v>
      </c>
      <c r="G21" s="8" t="s">
        <v>49</v>
      </c>
      <c r="H21" s="8" t="s">
        <v>50</v>
      </c>
      <c r="I21" s="8" t="s">
        <v>51</v>
      </c>
      <c r="J21" s="8" t="s">
        <v>52</v>
      </c>
      <c r="K21" s="8" t="s">
        <v>53</v>
      </c>
      <c r="L21" s="8" t="s">
        <v>54</v>
      </c>
      <c r="M21" s="8" t="s">
        <v>55</v>
      </c>
    </row>
    <row r="22" spans="1:15" x14ac:dyDescent="0.25">
      <c r="A22" s="9" t="str">
        <f>IF(A3=""," ",A3)</f>
        <v>Jason Dymowski</v>
      </c>
      <c r="B22" s="10"/>
      <c r="C22" s="11">
        <f>IF(ISNUMBER($B3),C3/$B3," ")</f>
        <v>0.16666666666666666</v>
      </c>
      <c r="D22" s="11">
        <f>IF(ISNUMBER($B3),D3/$B3," ")</f>
        <v>0.29166666666666669</v>
      </c>
      <c r="E22" s="11">
        <f t="shared" ref="E22:M22" si="0">IF(ISNUMBER($B3),E3/$B3," ")</f>
        <v>0.25</v>
      </c>
      <c r="F22" s="11">
        <f t="shared" si="0"/>
        <v>5.25</v>
      </c>
      <c r="G22" s="11">
        <f t="shared" si="0"/>
        <v>3.3333333333333335</v>
      </c>
      <c r="H22" s="11">
        <f t="shared" si="0"/>
        <v>1.4583333333333333</v>
      </c>
      <c r="I22" s="11">
        <f t="shared" si="0"/>
        <v>0.41666666666666669</v>
      </c>
      <c r="J22" s="11">
        <f t="shared" si="0"/>
        <v>3.125</v>
      </c>
      <c r="K22" s="11">
        <f t="shared" si="0"/>
        <v>0</v>
      </c>
      <c r="L22" s="11">
        <f t="shared" si="0"/>
        <v>0</v>
      </c>
      <c r="M22" s="11">
        <f t="shared" si="0"/>
        <v>1.4583333333333333</v>
      </c>
    </row>
    <row r="23" spans="1:15" x14ac:dyDescent="0.25">
      <c r="A23" s="9" t="str">
        <f t="shared" ref="A23:A36" si="1">IF(A4=""," ",A4)</f>
        <v>Leif Nilsson</v>
      </c>
      <c r="B23" s="10"/>
      <c r="C23" s="11">
        <f t="shared" ref="C23:M30" si="2">IF(ISNUMBER($B4),C4/$B4," ")</f>
        <v>0.56000000000000005</v>
      </c>
      <c r="D23" s="11">
        <f t="shared" si="2"/>
        <v>1.04</v>
      </c>
      <c r="E23" s="11">
        <f t="shared" si="2"/>
        <v>0.2</v>
      </c>
      <c r="F23" s="11">
        <f t="shared" si="2"/>
        <v>2.36</v>
      </c>
      <c r="G23" s="11">
        <f t="shared" si="2"/>
        <v>0.96</v>
      </c>
      <c r="H23" s="11">
        <f t="shared" si="2"/>
        <v>0.8</v>
      </c>
      <c r="I23" s="11">
        <f t="shared" si="2"/>
        <v>0.16</v>
      </c>
      <c r="J23" s="11">
        <f t="shared" si="2"/>
        <v>1.68</v>
      </c>
      <c r="K23" s="11">
        <f t="shared" si="2"/>
        <v>0</v>
      </c>
      <c r="L23" s="11">
        <f t="shared" si="2"/>
        <v>0</v>
      </c>
      <c r="M23" s="11">
        <f t="shared" si="2"/>
        <v>4.4400000000000004</v>
      </c>
    </row>
    <row r="24" spans="1:15" x14ac:dyDescent="0.25">
      <c r="A24" s="9" t="str">
        <f t="shared" si="1"/>
        <v>Nik Radulovich</v>
      </c>
      <c r="B24" s="10"/>
      <c r="C24" s="11">
        <f t="shared" si="2"/>
        <v>0</v>
      </c>
      <c r="D24" s="11">
        <f t="shared" si="2"/>
        <v>0</v>
      </c>
      <c r="E24" s="11">
        <f t="shared" si="2"/>
        <v>0</v>
      </c>
      <c r="F24" s="11">
        <f t="shared" si="2"/>
        <v>2</v>
      </c>
      <c r="G24" s="11">
        <f t="shared" si="2"/>
        <v>1</v>
      </c>
      <c r="H24" s="11">
        <f t="shared" si="2"/>
        <v>1</v>
      </c>
      <c r="I24" s="11">
        <f t="shared" si="2"/>
        <v>0</v>
      </c>
      <c r="J24" s="11">
        <f t="shared" si="2"/>
        <v>1</v>
      </c>
      <c r="K24" s="11">
        <f t="shared" si="2"/>
        <v>0</v>
      </c>
      <c r="L24" s="11">
        <f t="shared" si="2"/>
        <v>0</v>
      </c>
      <c r="M24" s="11">
        <f t="shared" si="2"/>
        <v>0</v>
      </c>
    </row>
    <row r="25" spans="1:15" x14ac:dyDescent="0.25">
      <c r="A25" s="9" t="str">
        <f t="shared" si="1"/>
        <v>Steve LeCerf</v>
      </c>
      <c r="B25" s="10"/>
      <c r="C25" s="11">
        <f t="shared" si="2"/>
        <v>2.8260869565217392</v>
      </c>
      <c r="D25" s="11">
        <f t="shared" si="2"/>
        <v>1.2173913043478262</v>
      </c>
      <c r="E25" s="11">
        <f t="shared" si="2"/>
        <v>0.73913043478260865</v>
      </c>
      <c r="F25" s="11">
        <f t="shared" si="2"/>
        <v>4.3478260869565215</v>
      </c>
      <c r="G25" s="11">
        <f t="shared" si="2"/>
        <v>1.6956521739130435</v>
      </c>
      <c r="H25" s="11">
        <f t="shared" si="2"/>
        <v>1.2173913043478262</v>
      </c>
      <c r="I25" s="11">
        <f t="shared" si="2"/>
        <v>4.3478260869565216E-2</v>
      </c>
      <c r="J25" s="11">
        <f t="shared" si="2"/>
        <v>1.5217391304347827</v>
      </c>
      <c r="K25" s="11">
        <f t="shared" si="2"/>
        <v>0</v>
      </c>
      <c r="L25" s="11">
        <f t="shared" si="2"/>
        <v>0</v>
      </c>
      <c r="M25" s="11">
        <f t="shared" si="2"/>
        <v>10.043478260869565</v>
      </c>
    </row>
    <row r="26" spans="1:15" x14ac:dyDescent="0.25">
      <c r="A26" s="9" t="str">
        <f t="shared" si="1"/>
        <v>Steven Barclay</v>
      </c>
      <c r="B26" s="10"/>
      <c r="C26" s="11">
        <f t="shared" si="2"/>
        <v>1.96</v>
      </c>
      <c r="D26" s="11">
        <f t="shared" si="2"/>
        <v>1.28</v>
      </c>
      <c r="E26" s="11">
        <f t="shared" si="2"/>
        <v>0.76</v>
      </c>
      <c r="F26" s="11">
        <f t="shared" si="2"/>
        <v>2.92</v>
      </c>
      <c r="G26" s="11">
        <f t="shared" si="2"/>
        <v>2.44</v>
      </c>
      <c r="H26" s="11">
        <f t="shared" si="2"/>
        <v>0.68</v>
      </c>
      <c r="I26" s="11">
        <f t="shared" si="2"/>
        <v>0.08</v>
      </c>
      <c r="J26" s="11">
        <f t="shared" si="2"/>
        <v>0.6</v>
      </c>
      <c r="K26" s="11">
        <f t="shared" si="2"/>
        <v>0</v>
      </c>
      <c r="L26" s="11">
        <f t="shared" si="2"/>
        <v>0</v>
      </c>
      <c r="M26" s="11">
        <f t="shared" si="2"/>
        <v>8.52</v>
      </c>
    </row>
    <row r="27" spans="1:15" x14ac:dyDescent="0.25">
      <c r="A27" s="9" t="str">
        <f t="shared" si="1"/>
        <v>Joshua Barclay</v>
      </c>
      <c r="B27" s="10"/>
      <c r="C27" s="11">
        <f t="shared" si="2"/>
        <v>3.5454545454545454</v>
      </c>
      <c r="D27" s="11">
        <f t="shared" si="2"/>
        <v>0.40909090909090912</v>
      </c>
      <c r="E27" s="11">
        <f t="shared" si="2"/>
        <v>0.81818181818181823</v>
      </c>
      <c r="F27" s="11">
        <f t="shared" si="2"/>
        <v>7.1363636363636367</v>
      </c>
      <c r="G27" s="11">
        <f t="shared" si="2"/>
        <v>1.7272727272727273</v>
      </c>
      <c r="H27" s="11">
        <f t="shared" si="2"/>
        <v>1.3636363636363635</v>
      </c>
      <c r="I27" s="11">
        <f t="shared" si="2"/>
        <v>1.3181818181818181</v>
      </c>
      <c r="J27" s="11">
        <f t="shared" si="2"/>
        <v>1.1818181818181819</v>
      </c>
      <c r="K27" s="11">
        <f t="shared" si="2"/>
        <v>0</v>
      </c>
      <c r="L27" s="11">
        <f t="shared" si="2"/>
        <v>0</v>
      </c>
      <c r="M27" s="11">
        <f t="shared" si="2"/>
        <v>9.1363636363636367</v>
      </c>
    </row>
    <row r="28" spans="1:15" x14ac:dyDescent="0.25">
      <c r="A28" s="9" t="str">
        <f t="shared" si="1"/>
        <v>Steven Favell</v>
      </c>
      <c r="B28" s="10"/>
      <c r="C28" s="11">
        <f t="shared" si="2"/>
        <v>3.4285714285714284</v>
      </c>
      <c r="D28" s="11">
        <f t="shared" si="2"/>
        <v>0</v>
      </c>
      <c r="E28" s="11">
        <f t="shared" si="2"/>
        <v>0.7857142857142857</v>
      </c>
      <c r="F28" s="11">
        <f t="shared" si="2"/>
        <v>6.5</v>
      </c>
      <c r="G28" s="11">
        <f t="shared" si="2"/>
        <v>0.7857142857142857</v>
      </c>
      <c r="H28" s="11">
        <f t="shared" si="2"/>
        <v>1</v>
      </c>
      <c r="I28" s="11">
        <f t="shared" si="2"/>
        <v>1.0357142857142858</v>
      </c>
      <c r="J28" s="11">
        <f t="shared" si="2"/>
        <v>2.2142857142857144</v>
      </c>
      <c r="K28" s="11">
        <f t="shared" si="2"/>
        <v>0</v>
      </c>
      <c r="L28" s="11">
        <f t="shared" si="2"/>
        <v>0</v>
      </c>
      <c r="M28" s="11">
        <f t="shared" si="2"/>
        <v>7.6428571428571432</v>
      </c>
    </row>
    <row r="29" spans="1:15" x14ac:dyDescent="0.25">
      <c r="A29" s="9" t="str">
        <f t="shared" si="1"/>
        <v>Steve Barclay</v>
      </c>
      <c r="B29" s="10"/>
      <c r="C29" s="11">
        <f t="shared" si="2"/>
        <v>3</v>
      </c>
      <c r="D29" s="11">
        <f t="shared" si="2"/>
        <v>0</v>
      </c>
      <c r="E29" s="11">
        <f t="shared" si="2"/>
        <v>3</v>
      </c>
      <c r="F29" s="11">
        <f t="shared" si="2"/>
        <v>2</v>
      </c>
      <c r="G29" s="11">
        <f t="shared" si="2"/>
        <v>1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1</v>
      </c>
      <c r="M29" s="11">
        <f t="shared" si="2"/>
        <v>9</v>
      </c>
    </row>
    <row r="30" spans="1:15" x14ac:dyDescent="0.25">
      <c r="A30" s="9" t="str">
        <f t="shared" si="1"/>
        <v>Andrew Dankiw</v>
      </c>
      <c r="B30" s="10"/>
      <c r="C30" s="11">
        <f t="shared" si="2"/>
        <v>2.5</v>
      </c>
      <c r="D30" s="11">
        <f t="shared" si="2"/>
        <v>0</v>
      </c>
      <c r="E30" s="11">
        <f t="shared" si="2"/>
        <v>0.5</v>
      </c>
      <c r="F30" s="11">
        <f t="shared" si="2"/>
        <v>8</v>
      </c>
      <c r="G30" s="11">
        <f t="shared" si="2"/>
        <v>2</v>
      </c>
      <c r="H30" s="11">
        <f t="shared" si="2"/>
        <v>2.5</v>
      </c>
      <c r="I30" s="11">
        <f t="shared" si="2"/>
        <v>0.5</v>
      </c>
      <c r="J30" s="11">
        <f t="shared" si="2"/>
        <v>0.5</v>
      </c>
      <c r="K30" s="11">
        <f t="shared" si="2"/>
        <v>0</v>
      </c>
      <c r="L30" s="11">
        <f t="shared" si="2"/>
        <v>0</v>
      </c>
      <c r="M30" s="11">
        <f t="shared" si="2"/>
        <v>5.5</v>
      </c>
    </row>
    <row r="31" spans="1:15" x14ac:dyDescent="0.25">
      <c r="A31" s="9" t="str">
        <f t="shared" si="1"/>
        <v>Paule Radulovich</v>
      </c>
      <c r="B31" s="8"/>
      <c r="C31" s="11">
        <f t="shared" ref="C31:M31" si="3">IF(ISNUMBER($B12),C12/$B12," ")</f>
        <v>0.5</v>
      </c>
      <c r="D31" s="11">
        <f t="shared" si="3"/>
        <v>1</v>
      </c>
      <c r="E31" s="11">
        <f t="shared" si="3"/>
        <v>0</v>
      </c>
      <c r="F31" s="11">
        <f t="shared" si="3"/>
        <v>4</v>
      </c>
      <c r="G31" s="11">
        <f t="shared" si="3"/>
        <v>0.5</v>
      </c>
      <c r="H31" s="11">
        <f t="shared" si="3"/>
        <v>1.5</v>
      </c>
      <c r="I31" s="11">
        <f t="shared" si="3"/>
        <v>0</v>
      </c>
      <c r="J31" s="11">
        <f t="shared" si="3"/>
        <v>1</v>
      </c>
      <c r="K31" s="11">
        <f t="shared" si="3"/>
        <v>0</v>
      </c>
      <c r="L31" s="11">
        <f t="shared" si="3"/>
        <v>0</v>
      </c>
      <c r="M31" s="11">
        <f t="shared" si="3"/>
        <v>4</v>
      </c>
    </row>
    <row r="32" spans="1:15" x14ac:dyDescent="0.25">
      <c r="A32" s="9" t="str">
        <f t="shared" si="1"/>
        <v>Dave Peters</v>
      </c>
      <c r="B32" s="8"/>
      <c r="C32" s="11">
        <f t="shared" ref="C32:M32" si="4">IF(ISNUMBER($B13),C13/$B13," ")</f>
        <v>0.96296296296296291</v>
      </c>
      <c r="D32" s="11">
        <f t="shared" si="4"/>
        <v>1.7037037037037037</v>
      </c>
      <c r="E32" s="11">
        <f t="shared" si="4"/>
        <v>0.1111111111111111</v>
      </c>
      <c r="F32" s="11">
        <f t="shared" si="4"/>
        <v>3.6666666666666665</v>
      </c>
      <c r="G32" s="11">
        <f t="shared" si="4"/>
        <v>1.4814814814814814</v>
      </c>
      <c r="H32" s="11">
        <f t="shared" si="4"/>
        <v>0.85185185185185186</v>
      </c>
      <c r="I32" s="11">
        <f t="shared" si="4"/>
        <v>0</v>
      </c>
      <c r="J32" s="11">
        <f t="shared" si="4"/>
        <v>1.4814814814814814</v>
      </c>
      <c r="K32" s="11">
        <f t="shared" si="4"/>
        <v>0</v>
      </c>
      <c r="L32" s="11">
        <f t="shared" si="4"/>
        <v>0</v>
      </c>
      <c r="M32" s="11">
        <f t="shared" si="4"/>
        <v>7.1481481481481479</v>
      </c>
    </row>
    <row r="33" spans="1:13" x14ac:dyDescent="0.25">
      <c r="A33" s="9" t="str">
        <f t="shared" si="1"/>
        <v>Daniel Jones</v>
      </c>
      <c r="B33" s="8"/>
      <c r="C33" s="11">
        <f t="shared" ref="C33:M33" si="5">IF(ISNUMBER($B14),C14/$B14," ")</f>
        <v>3.1875</v>
      </c>
      <c r="D33" s="11">
        <f t="shared" si="5"/>
        <v>0</v>
      </c>
      <c r="E33" s="11">
        <f t="shared" si="5"/>
        <v>1.25</v>
      </c>
      <c r="F33" s="11">
        <f t="shared" si="5"/>
        <v>6.75</v>
      </c>
      <c r="G33" s="11">
        <f t="shared" si="5"/>
        <v>1.5</v>
      </c>
      <c r="H33" s="11">
        <f t="shared" si="5"/>
        <v>0.625</v>
      </c>
      <c r="I33" s="11">
        <f t="shared" si="5"/>
        <v>0.3125</v>
      </c>
      <c r="J33" s="11">
        <f t="shared" si="5"/>
        <v>2.625</v>
      </c>
      <c r="K33" s="11">
        <f t="shared" si="5"/>
        <v>0</v>
      </c>
      <c r="L33" s="11">
        <f t="shared" si="5"/>
        <v>0</v>
      </c>
      <c r="M33" s="11">
        <f t="shared" si="5"/>
        <v>7.625</v>
      </c>
    </row>
    <row r="34" spans="1:13" x14ac:dyDescent="0.25">
      <c r="A34" s="9" t="str">
        <f t="shared" si="1"/>
        <v>Ed Croft</v>
      </c>
      <c r="B34" s="8"/>
      <c r="C34" s="11">
        <f t="shared" ref="C34:M34" si="6">IF(ISNUMBER($B15),C15/$B15," ")</f>
        <v>1</v>
      </c>
      <c r="D34" s="11">
        <f t="shared" si="6"/>
        <v>0</v>
      </c>
      <c r="E34" s="11">
        <f t="shared" si="6"/>
        <v>0</v>
      </c>
      <c r="F34" s="11">
        <f t="shared" si="6"/>
        <v>4.5999999999999996</v>
      </c>
      <c r="G34" s="11">
        <f t="shared" si="6"/>
        <v>0.4</v>
      </c>
      <c r="H34" s="11">
        <f t="shared" si="6"/>
        <v>0.4</v>
      </c>
      <c r="I34" s="11">
        <f t="shared" si="6"/>
        <v>0.4</v>
      </c>
      <c r="J34" s="11">
        <f t="shared" si="6"/>
        <v>0.4</v>
      </c>
      <c r="K34" s="11">
        <f t="shared" si="6"/>
        <v>0</v>
      </c>
      <c r="L34" s="11">
        <f t="shared" si="6"/>
        <v>0</v>
      </c>
      <c r="M34" s="11">
        <f t="shared" si="6"/>
        <v>2</v>
      </c>
    </row>
    <row r="35" spans="1:13" x14ac:dyDescent="0.25">
      <c r="A35" s="9" t="str">
        <f t="shared" si="1"/>
        <v>Jarrod Lompord</v>
      </c>
      <c r="B35" s="17"/>
      <c r="C35" s="11">
        <f t="shared" ref="C35:M35" si="7">IF(ISNUMBER($B16),C16/$B16," ")</f>
        <v>0</v>
      </c>
      <c r="D35" s="11">
        <f t="shared" si="7"/>
        <v>0</v>
      </c>
      <c r="E35" s="11">
        <f t="shared" si="7"/>
        <v>0</v>
      </c>
      <c r="F35" s="11">
        <f t="shared" si="7"/>
        <v>9</v>
      </c>
      <c r="G35" s="11">
        <f t="shared" si="7"/>
        <v>1</v>
      </c>
      <c r="H35" s="11">
        <f t="shared" si="7"/>
        <v>0</v>
      </c>
      <c r="I35" s="11">
        <f t="shared" si="7"/>
        <v>0</v>
      </c>
      <c r="J35" s="11">
        <f t="shared" si="7"/>
        <v>2</v>
      </c>
      <c r="K35" s="11">
        <f t="shared" si="7"/>
        <v>0</v>
      </c>
      <c r="L35" s="11">
        <f t="shared" si="7"/>
        <v>0</v>
      </c>
      <c r="M35" s="11">
        <f t="shared" si="7"/>
        <v>0</v>
      </c>
    </row>
    <row r="36" spans="1:13" x14ac:dyDescent="0.25">
      <c r="A36" s="9" t="str">
        <f t="shared" si="1"/>
        <v xml:space="preserve"> </v>
      </c>
      <c r="B36" s="17"/>
      <c r="C36" s="11" t="str">
        <f t="shared" ref="C36:M36" si="8">IF(ISNUMBER($B17),C17/$B17," ")</f>
        <v xml:space="preserve"> </v>
      </c>
      <c r="D36" s="11" t="str">
        <f t="shared" si="8"/>
        <v xml:space="preserve"> </v>
      </c>
      <c r="E36" s="11" t="str">
        <f t="shared" si="8"/>
        <v xml:space="preserve"> </v>
      </c>
      <c r="F36" s="11" t="str">
        <f t="shared" si="8"/>
        <v xml:space="preserve"> </v>
      </c>
      <c r="G36" s="11" t="str">
        <f t="shared" si="8"/>
        <v xml:space="preserve"> </v>
      </c>
      <c r="H36" s="11" t="str">
        <f t="shared" si="8"/>
        <v xml:space="preserve"> </v>
      </c>
      <c r="I36" s="11" t="str">
        <f t="shared" si="8"/>
        <v xml:space="preserve"> </v>
      </c>
      <c r="J36" s="11" t="str">
        <f t="shared" si="8"/>
        <v xml:space="preserve"> </v>
      </c>
      <c r="K36" s="11" t="str">
        <f t="shared" si="8"/>
        <v xml:space="preserve"> </v>
      </c>
      <c r="L36" s="11" t="str">
        <f t="shared" si="8"/>
        <v xml:space="preserve"> </v>
      </c>
      <c r="M36" s="11" t="str">
        <f t="shared" si="8"/>
        <v xml:space="preserve"> </v>
      </c>
    </row>
  </sheetData>
  <mergeCells count="3">
    <mergeCell ref="A19:M19"/>
    <mergeCell ref="A20:M20"/>
    <mergeCell ref="A1:O1"/>
  </mergeCells>
  <conditionalFormatting sqref="A15">
    <cfRule type="expression" dxfId="19" priority="3">
      <formula>O15&gt;12</formula>
    </cfRule>
  </conditionalFormatting>
  <conditionalFormatting sqref="A3:A14">
    <cfRule type="expression" dxfId="18" priority="2">
      <formula>O3&gt;11</formula>
    </cfRule>
  </conditionalFormatting>
  <conditionalFormatting sqref="A16:A17">
    <cfRule type="expression" dxfId="17" priority="1">
      <formula>O16&gt;12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41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3" t="s">
        <v>17</v>
      </c>
    </row>
    <row r="2" spans="1:16" x14ac:dyDescent="0.25">
      <c r="A2" s="8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17" t="s">
        <v>84</v>
      </c>
      <c r="O2" s="17" t="s">
        <v>85</v>
      </c>
    </row>
    <row r="3" spans="1:16" x14ac:dyDescent="0.25">
      <c r="A3" s="9" t="s">
        <v>18</v>
      </c>
      <c r="B3" s="10">
        <v>30</v>
      </c>
      <c r="C3" s="10">
        <v>126</v>
      </c>
      <c r="D3" s="10">
        <v>4</v>
      </c>
      <c r="E3" s="10">
        <v>54</v>
      </c>
      <c r="F3" s="10">
        <v>133</v>
      </c>
      <c r="G3" s="10">
        <v>84</v>
      </c>
      <c r="H3" s="10">
        <v>68</v>
      </c>
      <c r="I3" s="10">
        <v>10</v>
      </c>
      <c r="J3" s="10">
        <v>77</v>
      </c>
      <c r="K3" s="10">
        <v>1</v>
      </c>
      <c r="L3" s="10">
        <v>0</v>
      </c>
      <c r="M3" s="10">
        <v>318</v>
      </c>
      <c r="N3" s="17">
        <f>VLOOKUP(A3,Games!$A$2:$D$527,3,FALSE)</f>
        <v>0</v>
      </c>
      <c r="O3" s="17">
        <f>VLOOKUP(A3,Games!$A$2:$D$527,4,FALSE)</f>
        <v>30</v>
      </c>
    </row>
    <row r="4" spans="1:16" x14ac:dyDescent="0.25">
      <c r="A4" s="9" t="s">
        <v>109</v>
      </c>
      <c r="B4" s="10">
        <v>8</v>
      </c>
      <c r="C4" s="10">
        <v>12</v>
      </c>
      <c r="D4" s="10">
        <v>1</v>
      </c>
      <c r="E4" s="10">
        <v>2</v>
      </c>
      <c r="F4" s="10">
        <v>53</v>
      </c>
      <c r="G4" s="10">
        <v>4</v>
      </c>
      <c r="H4" s="10">
        <v>0</v>
      </c>
      <c r="I4" s="10">
        <v>1</v>
      </c>
      <c r="J4" s="10">
        <v>1</v>
      </c>
      <c r="K4" s="10">
        <v>0</v>
      </c>
      <c r="L4" s="10">
        <v>0</v>
      </c>
      <c r="M4" s="10">
        <v>29</v>
      </c>
      <c r="N4" s="17">
        <f>VLOOKUP(A4,Games!$A$2:$D$527,3,FALSE)</f>
        <v>0</v>
      </c>
      <c r="O4" s="17">
        <f>VLOOKUP(A4,Games!$A$2:$D$527,4,FALSE)</f>
        <v>8</v>
      </c>
    </row>
    <row r="5" spans="1:16" x14ac:dyDescent="0.25">
      <c r="A5" s="9" t="s">
        <v>168</v>
      </c>
      <c r="B5" s="10">
        <v>14</v>
      </c>
      <c r="C5" s="10">
        <v>57</v>
      </c>
      <c r="D5" s="10">
        <v>0</v>
      </c>
      <c r="E5" s="10">
        <v>10</v>
      </c>
      <c r="F5" s="10">
        <v>36</v>
      </c>
      <c r="G5" s="10">
        <v>32</v>
      </c>
      <c r="H5" s="10">
        <v>22</v>
      </c>
      <c r="I5" s="10">
        <v>2</v>
      </c>
      <c r="J5" s="10">
        <v>20</v>
      </c>
      <c r="K5" s="10">
        <v>0</v>
      </c>
      <c r="L5" s="10">
        <v>0</v>
      </c>
      <c r="M5" s="10">
        <v>124</v>
      </c>
      <c r="N5" s="17">
        <f>VLOOKUP(A5,Games!$A$2:$D$527,3,FALSE)</f>
        <v>0</v>
      </c>
      <c r="O5" s="17">
        <f>VLOOKUP(A5,Games!$A$2:$D$527,4,FALSE)</f>
        <v>14</v>
      </c>
    </row>
    <row r="6" spans="1:16" x14ac:dyDescent="0.25">
      <c r="A6" s="9" t="s">
        <v>19</v>
      </c>
      <c r="B6" s="10">
        <v>24</v>
      </c>
      <c r="C6" s="10">
        <v>59</v>
      </c>
      <c r="D6" s="10">
        <v>1</v>
      </c>
      <c r="E6" s="10">
        <v>23</v>
      </c>
      <c r="F6" s="10">
        <v>180</v>
      </c>
      <c r="G6" s="10">
        <v>22</v>
      </c>
      <c r="H6" s="10">
        <v>63</v>
      </c>
      <c r="I6" s="10">
        <v>11</v>
      </c>
      <c r="J6" s="10">
        <v>52</v>
      </c>
      <c r="K6" s="10">
        <v>0</v>
      </c>
      <c r="L6" s="10">
        <v>1</v>
      </c>
      <c r="M6" s="10">
        <v>144</v>
      </c>
      <c r="N6" s="17">
        <f>VLOOKUP(A6,Games!$A$2:$D$527,3,FALSE)</f>
        <v>1</v>
      </c>
      <c r="O6" s="17">
        <f>VLOOKUP(A6,Games!$A$2:$D$527,4,FALSE)</f>
        <v>25</v>
      </c>
    </row>
    <row r="7" spans="1:16" x14ac:dyDescent="0.25">
      <c r="A7" s="9" t="s">
        <v>20</v>
      </c>
      <c r="B7" s="10">
        <v>29</v>
      </c>
      <c r="C7" s="10">
        <v>50</v>
      </c>
      <c r="D7" s="10">
        <v>15</v>
      </c>
      <c r="E7" s="10">
        <v>8</v>
      </c>
      <c r="F7" s="10">
        <v>210</v>
      </c>
      <c r="G7" s="10">
        <v>55</v>
      </c>
      <c r="H7" s="10">
        <v>49</v>
      </c>
      <c r="I7" s="10">
        <v>30</v>
      </c>
      <c r="J7" s="10">
        <v>56</v>
      </c>
      <c r="K7" s="10">
        <v>0</v>
      </c>
      <c r="L7" s="10">
        <v>0</v>
      </c>
      <c r="M7" s="10">
        <v>153</v>
      </c>
      <c r="N7" s="17">
        <f>VLOOKUP(A7,Games!$A$2:$D$527,3,FALSE)</f>
        <v>0</v>
      </c>
      <c r="O7" s="17">
        <f>VLOOKUP(A7,Games!$A$2:$D$527,4,FALSE)</f>
        <v>29</v>
      </c>
    </row>
    <row r="8" spans="1:16" x14ac:dyDescent="0.25">
      <c r="A8" s="9" t="s">
        <v>21</v>
      </c>
      <c r="B8" s="10">
        <v>28</v>
      </c>
      <c r="C8" s="10">
        <v>47</v>
      </c>
      <c r="D8" s="10">
        <v>42</v>
      </c>
      <c r="E8" s="10">
        <v>27</v>
      </c>
      <c r="F8" s="10">
        <v>73</v>
      </c>
      <c r="G8" s="10">
        <v>62</v>
      </c>
      <c r="H8" s="10">
        <v>35</v>
      </c>
      <c r="I8" s="10">
        <v>2</v>
      </c>
      <c r="J8" s="10">
        <v>39</v>
      </c>
      <c r="K8" s="10">
        <v>0</v>
      </c>
      <c r="L8" s="10">
        <v>0</v>
      </c>
      <c r="M8" s="10">
        <v>247</v>
      </c>
      <c r="N8" s="17">
        <f>VLOOKUP(A8,Games!$A$2:$D$527,3,FALSE)</f>
        <v>0</v>
      </c>
      <c r="O8" s="17">
        <f>VLOOKUP(A8,Games!$A$2:$D$527,4,FALSE)</f>
        <v>28</v>
      </c>
    </row>
    <row r="9" spans="1:16" x14ac:dyDescent="0.25">
      <c r="A9" s="9" t="s">
        <v>22</v>
      </c>
      <c r="B9" s="10">
        <v>18</v>
      </c>
      <c r="C9" s="10">
        <v>5</v>
      </c>
      <c r="D9" s="10">
        <v>7</v>
      </c>
      <c r="E9" s="10">
        <v>6</v>
      </c>
      <c r="F9" s="10">
        <v>46</v>
      </c>
      <c r="G9" s="10">
        <v>11</v>
      </c>
      <c r="H9" s="10">
        <v>13</v>
      </c>
      <c r="I9" s="10">
        <v>5</v>
      </c>
      <c r="J9" s="10">
        <v>20</v>
      </c>
      <c r="K9" s="10">
        <v>0</v>
      </c>
      <c r="L9" s="10">
        <v>1</v>
      </c>
      <c r="M9" s="10">
        <v>37</v>
      </c>
      <c r="N9" s="17">
        <f>VLOOKUP(A9,Games!$A$2:$D$527,3,FALSE)</f>
        <v>0</v>
      </c>
      <c r="O9" s="17">
        <f>VLOOKUP(A9,Games!$A$2:$D$527,4,FALSE)</f>
        <v>18</v>
      </c>
    </row>
    <row r="10" spans="1:16" x14ac:dyDescent="0.25">
      <c r="A10" s="9" t="s">
        <v>69</v>
      </c>
      <c r="B10" s="10">
        <v>5</v>
      </c>
      <c r="C10" s="10">
        <v>12</v>
      </c>
      <c r="D10" s="10">
        <v>4</v>
      </c>
      <c r="E10" s="10">
        <v>1</v>
      </c>
      <c r="F10" s="10">
        <v>29</v>
      </c>
      <c r="G10" s="10">
        <v>8</v>
      </c>
      <c r="H10" s="10">
        <v>11</v>
      </c>
      <c r="I10" s="10">
        <v>1</v>
      </c>
      <c r="J10" s="10">
        <v>13</v>
      </c>
      <c r="K10" s="10">
        <v>0</v>
      </c>
      <c r="L10" s="10">
        <v>0</v>
      </c>
      <c r="M10" s="10">
        <v>37</v>
      </c>
      <c r="N10" s="17">
        <f>VLOOKUP(A10,Games!$A$2:$D$527,3,FALSE)</f>
        <v>3</v>
      </c>
      <c r="O10" s="17">
        <f>VLOOKUP(A10,Games!$A$2:$D$527,4,FALSE)</f>
        <v>8</v>
      </c>
    </row>
    <row r="11" spans="1:16" x14ac:dyDescent="0.25">
      <c r="A11" s="9" t="s">
        <v>218</v>
      </c>
      <c r="B11" s="10">
        <v>1</v>
      </c>
      <c r="C11" s="10">
        <v>2</v>
      </c>
      <c r="D11" s="10">
        <v>0</v>
      </c>
      <c r="E11" s="10">
        <v>0</v>
      </c>
      <c r="F11" s="10">
        <v>7</v>
      </c>
      <c r="G11" s="10">
        <v>2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4</v>
      </c>
      <c r="N11" s="17">
        <f>VLOOKUP(A11,Games!$A$2:$D$527,3,FALSE)</f>
        <v>0</v>
      </c>
      <c r="O11" s="17">
        <f>VLOOKUP(A11,Games!$A$2:$D$527,4,FALSE)</f>
        <v>1</v>
      </c>
    </row>
    <row r="12" spans="1:16" x14ac:dyDescent="0.25">
      <c r="A12" s="9" t="s">
        <v>80</v>
      </c>
      <c r="B12" s="8">
        <v>21</v>
      </c>
      <c r="C12" s="8">
        <v>54</v>
      </c>
      <c r="D12" s="8">
        <v>8</v>
      </c>
      <c r="E12" s="8">
        <v>15</v>
      </c>
      <c r="F12" s="8">
        <v>172</v>
      </c>
      <c r="G12" s="8">
        <v>30</v>
      </c>
      <c r="H12" s="8">
        <v>35</v>
      </c>
      <c r="I12" s="8">
        <v>4</v>
      </c>
      <c r="J12" s="8">
        <v>45</v>
      </c>
      <c r="K12" s="8">
        <v>0</v>
      </c>
      <c r="L12" s="8">
        <v>1</v>
      </c>
      <c r="M12" s="8">
        <v>147</v>
      </c>
      <c r="N12" s="17">
        <f>VLOOKUP(A12,Games!$A$2:$D$527,3,FALSE)</f>
        <v>1</v>
      </c>
      <c r="O12" s="17">
        <f>VLOOKUP(A12,Games!$A$2:$D$527,4,FALSE)</f>
        <v>22</v>
      </c>
    </row>
    <row r="13" spans="1:16" x14ac:dyDescent="0.25">
      <c r="A13" s="9" t="s">
        <v>110</v>
      </c>
      <c r="B13" s="8">
        <v>25</v>
      </c>
      <c r="C13" s="8">
        <v>72</v>
      </c>
      <c r="D13" s="8">
        <v>5</v>
      </c>
      <c r="E13" s="8">
        <v>46</v>
      </c>
      <c r="F13" s="8">
        <v>176</v>
      </c>
      <c r="G13" s="8">
        <v>36</v>
      </c>
      <c r="H13" s="8">
        <v>21</v>
      </c>
      <c r="I13" s="8">
        <v>2</v>
      </c>
      <c r="J13" s="8">
        <v>18</v>
      </c>
      <c r="K13" s="8">
        <v>0</v>
      </c>
      <c r="L13" s="8">
        <v>0</v>
      </c>
      <c r="M13" s="8">
        <v>205</v>
      </c>
      <c r="N13" s="17">
        <f>VLOOKUP(A13,Games!$A$2:$D$527,3,FALSE)</f>
        <v>0</v>
      </c>
      <c r="O13" s="17">
        <f>VLOOKUP(A13,Games!$A$2:$D$527,4,FALSE)</f>
        <v>25</v>
      </c>
    </row>
    <row r="14" spans="1:16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6" customFormat="1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6" customFormat="1" x14ac:dyDescent="0.25">
      <c r="A19" s="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6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5" x14ac:dyDescent="0.25">
      <c r="A21" s="31" t="s">
        <v>56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x14ac:dyDescent="0.25">
      <c r="A22" s="45" t="s">
        <v>17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5" x14ac:dyDescent="0.25">
      <c r="A23" s="8" t="s">
        <v>43</v>
      </c>
      <c r="B23" s="8" t="s">
        <v>44</v>
      </c>
      <c r="C23" s="8" t="s">
        <v>45</v>
      </c>
      <c r="D23" s="8" t="s">
        <v>46</v>
      </c>
      <c r="E23" s="8" t="s">
        <v>47</v>
      </c>
      <c r="F23" s="8" t="s">
        <v>48</v>
      </c>
      <c r="G23" s="8" t="s">
        <v>49</v>
      </c>
      <c r="H23" s="8" t="s">
        <v>50</v>
      </c>
      <c r="I23" s="8" t="s">
        <v>51</v>
      </c>
      <c r="J23" s="8" t="s">
        <v>52</v>
      </c>
      <c r="K23" s="8" t="s">
        <v>53</v>
      </c>
      <c r="L23" s="8" t="s">
        <v>54</v>
      </c>
      <c r="M23" s="8" t="s">
        <v>55</v>
      </c>
    </row>
    <row r="24" spans="1:15" x14ac:dyDescent="0.25">
      <c r="A24" s="9" t="str">
        <f>IF(A3=""," ",A3)</f>
        <v>Aaron McMillan</v>
      </c>
      <c r="B24" s="10"/>
      <c r="C24" s="11">
        <f t="shared" ref="C24:M24" si="0">IF(ISNUMBER($B3),C3/$B3," ")</f>
        <v>4.2</v>
      </c>
      <c r="D24" s="11">
        <f t="shared" si="0"/>
        <v>0.13333333333333333</v>
      </c>
      <c r="E24" s="11">
        <f t="shared" si="0"/>
        <v>1.8</v>
      </c>
      <c r="F24" s="11">
        <f t="shared" si="0"/>
        <v>4.4333333333333336</v>
      </c>
      <c r="G24" s="11">
        <f t="shared" si="0"/>
        <v>2.8</v>
      </c>
      <c r="H24" s="11">
        <f t="shared" si="0"/>
        <v>2.2666666666666666</v>
      </c>
      <c r="I24" s="11">
        <f t="shared" si="0"/>
        <v>0.33333333333333331</v>
      </c>
      <c r="J24" s="11">
        <f t="shared" si="0"/>
        <v>2.5666666666666669</v>
      </c>
      <c r="K24" s="11">
        <f t="shared" si="0"/>
        <v>3.3333333333333333E-2</v>
      </c>
      <c r="L24" s="11">
        <f t="shared" si="0"/>
        <v>0</v>
      </c>
      <c r="M24" s="11">
        <f t="shared" si="0"/>
        <v>10.6</v>
      </c>
    </row>
    <row r="25" spans="1:15" x14ac:dyDescent="0.25">
      <c r="A25" s="9" t="str">
        <f t="shared" ref="A25:A41" si="1">IF(A4=""," ",A4)</f>
        <v>Cody Denham</v>
      </c>
      <c r="B25" s="10"/>
      <c r="C25" s="11">
        <f t="shared" ref="C25:M25" si="2">IF(ISNUMBER($B4),C4/$B4," ")</f>
        <v>1.5</v>
      </c>
      <c r="D25" s="11">
        <f t="shared" si="2"/>
        <v>0.125</v>
      </c>
      <c r="E25" s="11">
        <f t="shared" si="2"/>
        <v>0.25</v>
      </c>
      <c r="F25" s="11">
        <f t="shared" si="2"/>
        <v>6.625</v>
      </c>
      <c r="G25" s="11">
        <f t="shared" si="2"/>
        <v>0.5</v>
      </c>
      <c r="H25" s="11">
        <f t="shared" si="2"/>
        <v>0</v>
      </c>
      <c r="I25" s="11">
        <f t="shared" si="2"/>
        <v>0.125</v>
      </c>
      <c r="J25" s="11">
        <f t="shared" si="2"/>
        <v>0.125</v>
      </c>
      <c r="K25" s="11">
        <f t="shared" si="2"/>
        <v>0</v>
      </c>
      <c r="L25" s="11">
        <f t="shared" si="2"/>
        <v>0</v>
      </c>
      <c r="M25" s="11">
        <f t="shared" si="2"/>
        <v>3.625</v>
      </c>
    </row>
    <row r="26" spans="1:15" x14ac:dyDescent="0.25">
      <c r="A26" s="9" t="str">
        <f t="shared" si="1"/>
        <v>Fergus Cotton</v>
      </c>
      <c r="B26" s="10"/>
      <c r="C26" s="11">
        <f t="shared" ref="C26:M26" si="3">IF(ISNUMBER($B5),C5/$B5," ")</f>
        <v>4.0714285714285712</v>
      </c>
      <c r="D26" s="11">
        <f t="shared" si="3"/>
        <v>0</v>
      </c>
      <c r="E26" s="11">
        <f t="shared" si="3"/>
        <v>0.7142857142857143</v>
      </c>
      <c r="F26" s="11">
        <f t="shared" si="3"/>
        <v>2.5714285714285716</v>
      </c>
      <c r="G26" s="11">
        <f t="shared" si="3"/>
        <v>2.2857142857142856</v>
      </c>
      <c r="H26" s="11">
        <f t="shared" si="3"/>
        <v>1.5714285714285714</v>
      </c>
      <c r="I26" s="11">
        <f t="shared" si="3"/>
        <v>0.14285714285714285</v>
      </c>
      <c r="J26" s="11">
        <f t="shared" si="3"/>
        <v>1.4285714285714286</v>
      </c>
      <c r="K26" s="11">
        <f t="shared" si="3"/>
        <v>0</v>
      </c>
      <c r="L26" s="11">
        <f t="shared" si="3"/>
        <v>0</v>
      </c>
      <c r="M26" s="11">
        <f t="shared" si="3"/>
        <v>8.8571428571428577</v>
      </c>
    </row>
    <row r="27" spans="1:15" x14ac:dyDescent="0.25">
      <c r="A27" s="9" t="str">
        <f t="shared" si="1"/>
        <v>Jac Richardson</v>
      </c>
      <c r="B27" s="10"/>
      <c r="C27" s="11">
        <f t="shared" ref="C27:M27" si="4">IF(ISNUMBER($B6),C6/$B6," ")</f>
        <v>2.4583333333333335</v>
      </c>
      <c r="D27" s="11">
        <f t="shared" si="4"/>
        <v>4.1666666666666664E-2</v>
      </c>
      <c r="E27" s="11">
        <f t="shared" si="4"/>
        <v>0.95833333333333337</v>
      </c>
      <c r="F27" s="11">
        <f t="shared" si="4"/>
        <v>7.5</v>
      </c>
      <c r="G27" s="11">
        <f t="shared" si="4"/>
        <v>0.91666666666666663</v>
      </c>
      <c r="H27" s="11">
        <f t="shared" si="4"/>
        <v>2.625</v>
      </c>
      <c r="I27" s="11">
        <f t="shared" si="4"/>
        <v>0.45833333333333331</v>
      </c>
      <c r="J27" s="11">
        <f t="shared" si="4"/>
        <v>2.1666666666666665</v>
      </c>
      <c r="K27" s="11">
        <f t="shared" si="4"/>
        <v>0</v>
      </c>
      <c r="L27" s="11">
        <f t="shared" si="4"/>
        <v>4.1666666666666664E-2</v>
      </c>
      <c r="M27" s="11">
        <f t="shared" si="4"/>
        <v>6</v>
      </c>
    </row>
    <row r="28" spans="1:15" x14ac:dyDescent="0.25">
      <c r="A28" s="9" t="str">
        <f t="shared" si="1"/>
        <v>Jason Brown</v>
      </c>
      <c r="B28" s="10"/>
      <c r="C28" s="11">
        <f t="shared" ref="C28:M28" si="5">IF(ISNUMBER($B7),C7/$B7," ")</f>
        <v>1.7241379310344827</v>
      </c>
      <c r="D28" s="11">
        <f t="shared" si="5"/>
        <v>0.51724137931034486</v>
      </c>
      <c r="E28" s="11">
        <f t="shared" si="5"/>
        <v>0.27586206896551724</v>
      </c>
      <c r="F28" s="11">
        <f t="shared" si="5"/>
        <v>7.2413793103448274</v>
      </c>
      <c r="G28" s="11">
        <f t="shared" si="5"/>
        <v>1.896551724137931</v>
      </c>
      <c r="H28" s="11">
        <f t="shared" si="5"/>
        <v>1.6896551724137931</v>
      </c>
      <c r="I28" s="11">
        <f t="shared" si="5"/>
        <v>1.0344827586206897</v>
      </c>
      <c r="J28" s="11">
        <f t="shared" si="5"/>
        <v>1.9310344827586208</v>
      </c>
      <c r="K28" s="11">
        <f t="shared" si="5"/>
        <v>0</v>
      </c>
      <c r="L28" s="11">
        <f t="shared" si="5"/>
        <v>0</v>
      </c>
      <c r="M28" s="11">
        <f t="shared" si="5"/>
        <v>5.2758620689655169</v>
      </c>
    </row>
    <row r="29" spans="1:15" x14ac:dyDescent="0.25">
      <c r="A29" s="9" t="str">
        <f t="shared" si="1"/>
        <v>Jason Turner</v>
      </c>
      <c r="B29" s="10"/>
      <c r="C29" s="11">
        <f t="shared" ref="C29:M29" si="6">IF(ISNUMBER($B8),C8/$B8," ")</f>
        <v>1.6785714285714286</v>
      </c>
      <c r="D29" s="11">
        <f t="shared" si="6"/>
        <v>1.5</v>
      </c>
      <c r="E29" s="11">
        <f t="shared" si="6"/>
        <v>0.9642857142857143</v>
      </c>
      <c r="F29" s="11">
        <f t="shared" si="6"/>
        <v>2.6071428571428572</v>
      </c>
      <c r="G29" s="11">
        <f t="shared" si="6"/>
        <v>2.2142857142857144</v>
      </c>
      <c r="H29" s="11">
        <f t="shared" si="6"/>
        <v>1.25</v>
      </c>
      <c r="I29" s="11">
        <f t="shared" si="6"/>
        <v>7.1428571428571425E-2</v>
      </c>
      <c r="J29" s="11">
        <f t="shared" si="6"/>
        <v>1.3928571428571428</v>
      </c>
      <c r="K29" s="11">
        <f t="shared" si="6"/>
        <v>0</v>
      </c>
      <c r="L29" s="11">
        <f t="shared" si="6"/>
        <v>0</v>
      </c>
      <c r="M29" s="11">
        <f t="shared" si="6"/>
        <v>8.8214285714285712</v>
      </c>
    </row>
    <row r="30" spans="1:15" x14ac:dyDescent="0.25">
      <c r="A30" s="9" t="str">
        <f t="shared" si="1"/>
        <v>Marc Brown</v>
      </c>
      <c r="B30" s="10"/>
      <c r="C30" s="11">
        <f t="shared" ref="C30:M30" si="7">IF(ISNUMBER($B9),C9/$B9," ")</f>
        <v>0.27777777777777779</v>
      </c>
      <c r="D30" s="11">
        <f t="shared" si="7"/>
        <v>0.3888888888888889</v>
      </c>
      <c r="E30" s="11">
        <f t="shared" si="7"/>
        <v>0.33333333333333331</v>
      </c>
      <c r="F30" s="11">
        <f t="shared" si="7"/>
        <v>2.5555555555555554</v>
      </c>
      <c r="G30" s="11">
        <f t="shared" si="7"/>
        <v>0.61111111111111116</v>
      </c>
      <c r="H30" s="11">
        <f t="shared" si="7"/>
        <v>0.72222222222222221</v>
      </c>
      <c r="I30" s="11">
        <f t="shared" si="7"/>
        <v>0.27777777777777779</v>
      </c>
      <c r="J30" s="11">
        <f t="shared" si="7"/>
        <v>1.1111111111111112</v>
      </c>
      <c r="K30" s="11">
        <f t="shared" si="7"/>
        <v>0</v>
      </c>
      <c r="L30" s="11">
        <f t="shared" si="7"/>
        <v>5.5555555555555552E-2</v>
      </c>
      <c r="M30" s="11">
        <f t="shared" si="7"/>
        <v>2.0555555555555554</v>
      </c>
    </row>
    <row r="31" spans="1:15" x14ac:dyDescent="0.25">
      <c r="A31" s="9" t="str">
        <f t="shared" si="1"/>
        <v>Paul Brooks</v>
      </c>
      <c r="B31" s="10"/>
      <c r="C31" s="11">
        <f t="shared" ref="C31:M31" si="8">IF(ISNUMBER($B10),C10/$B10," ")</f>
        <v>2.4</v>
      </c>
      <c r="D31" s="11">
        <f t="shared" si="8"/>
        <v>0.8</v>
      </c>
      <c r="E31" s="11">
        <f t="shared" si="8"/>
        <v>0.2</v>
      </c>
      <c r="F31" s="11">
        <f t="shared" si="8"/>
        <v>5.8</v>
      </c>
      <c r="G31" s="11">
        <f t="shared" si="8"/>
        <v>1.6</v>
      </c>
      <c r="H31" s="11">
        <f t="shared" si="8"/>
        <v>2.2000000000000002</v>
      </c>
      <c r="I31" s="11">
        <f t="shared" si="8"/>
        <v>0.2</v>
      </c>
      <c r="J31" s="11">
        <f t="shared" si="8"/>
        <v>2.6</v>
      </c>
      <c r="K31" s="11">
        <f t="shared" si="8"/>
        <v>0</v>
      </c>
      <c r="L31" s="11">
        <f t="shared" si="8"/>
        <v>0</v>
      </c>
      <c r="M31" s="11">
        <f t="shared" si="8"/>
        <v>7.4</v>
      </c>
    </row>
    <row r="32" spans="1:15" x14ac:dyDescent="0.25">
      <c r="A32" s="9" t="str">
        <f t="shared" si="1"/>
        <v>Matt Roberts</v>
      </c>
      <c r="B32" s="10"/>
      <c r="C32" s="11">
        <f t="shared" ref="C32:M32" si="9">IF(ISNUMBER($B11),C11/$B11," ")</f>
        <v>2</v>
      </c>
      <c r="D32" s="11">
        <f t="shared" si="9"/>
        <v>0</v>
      </c>
      <c r="E32" s="11">
        <f t="shared" si="9"/>
        <v>0</v>
      </c>
      <c r="F32" s="11">
        <f t="shared" si="9"/>
        <v>7</v>
      </c>
      <c r="G32" s="11">
        <f t="shared" si="9"/>
        <v>2</v>
      </c>
      <c r="H32" s="11">
        <f t="shared" si="9"/>
        <v>0</v>
      </c>
      <c r="I32" s="11">
        <f t="shared" si="9"/>
        <v>0</v>
      </c>
      <c r="J32" s="11">
        <f t="shared" si="9"/>
        <v>1</v>
      </c>
      <c r="K32" s="11">
        <f t="shared" si="9"/>
        <v>0</v>
      </c>
      <c r="L32" s="11">
        <f t="shared" si="9"/>
        <v>0</v>
      </c>
      <c r="M32" s="11">
        <f t="shared" si="9"/>
        <v>4</v>
      </c>
    </row>
    <row r="33" spans="1:13" x14ac:dyDescent="0.25">
      <c r="A33" s="9" t="str">
        <f t="shared" si="1"/>
        <v>Shaun Allan</v>
      </c>
      <c r="B33" s="10"/>
      <c r="C33" s="11">
        <f t="shared" ref="C33:M33" si="10">IF(ISNUMBER($B12),C12/$B12," ")</f>
        <v>2.5714285714285716</v>
      </c>
      <c r="D33" s="11">
        <f t="shared" si="10"/>
        <v>0.38095238095238093</v>
      </c>
      <c r="E33" s="11">
        <f t="shared" si="10"/>
        <v>0.7142857142857143</v>
      </c>
      <c r="F33" s="11">
        <f t="shared" si="10"/>
        <v>8.1904761904761898</v>
      </c>
      <c r="G33" s="11">
        <f t="shared" si="10"/>
        <v>1.4285714285714286</v>
      </c>
      <c r="H33" s="11">
        <f t="shared" si="10"/>
        <v>1.6666666666666667</v>
      </c>
      <c r="I33" s="11">
        <f t="shared" si="10"/>
        <v>0.19047619047619047</v>
      </c>
      <c r="J33" s="11">
        <f t="shared" si="10"/>
        <v>2.1428571428571428</v>
      </c>
      <c r="K33" s="11">
        <f t="shared" si="10"/>
        <v>0</v>
      </c>
      <c r="L33" s="11">
        <f t="shared" si="10"/>
        <v>4.7619047619047616E-2</v>
      </c>
      <c r="M33" s="11">
        <f t="shared" si="10"/>
        <v>7</v>
      </c>
    </row>
    <row r="34" spans="1:13" x14ac:dyDescent="0.25">
      <c r="A34" s="9" t="str">
        <f t="shared" si="1"/>
        <v>Jackson Roberts</v>
      </c>
      <c r="B34" s="10"/>
      <c r="C34" s="11">
        <f t="shared" ref="C34:M34" si="11">IF(ISNUMBER($B13),C13/$B13," ")</f>
        <v>2.88</v>
      </c>
      <c r="D34" s="11">
        <f t="shared" si="11"/>
        <v>0.2</v>
      </c>
      <c r="E34" s="11">
        <f t="shared" si="11"/>
        <v>1.84</v>
      </c>
      <c r="F34" s="11">
        <f t="shared" si="11"/>
        <v>7.04</v>
      </c>
      <c r="G34" s="11">
        <f t="shared" si="11"/>
        <v>1.44</v>
      </c>
      <c r="H34" s="11">
        <f t="shared" si="11"/>
        <v>0.84</v>
      </c>
      <c r="I34" s="11">
        <f t="shared" si="11"/>
        <v>0.08</v>
      </c>
      <c r="J34" s="11">
        <f t="shared" si="11"/>
        <v>0.72</v>
      </c>
      <c r="K34" s="11">
        <f t="shared" si="11"/>
        <v>0</v>
      </c>
      <c r="L34" s="11">
        <f t="shared" si="11"/>
        <v>0</v>
      </c>
      <c r="M34" s="11">
        <f t="shared" si="11"/>
        <v>8.1999999999999993</v>
      </c>
    </row>
    <row r="35" spans="1:13" x14ac:dyDescent="0.25">
      <c r="A35" s="9" t="str">
        <f t="shared" si="1"/>
        <v xml:space="preserve"> </v>
      </c>
      <c r="B35" s="10"/>
      <c r="C35" s="11" t="str">
        <f t="shared" ref="C35:M35" si="12">IF(ISNUMBER($B14),C14/$B14," ")</f>
        <v xml:space="preserve"> </v>
      </c>
      <c r="D35" s="11" t="str">
        <f t="shared" si="12"/>
        <v xml:space="preserve"> </v>
      </c>
      <c r="E35" s="11" t="str">
        <f t="shared" si="12"/>
        <v xml:space="preserve"> </v>
      </c>
      <c r="F35" s="11" t="str">
        <f t="shared" si="12"/>
        <v xml:space="preserve"> </v>
      </c>
      <c r="G35" s="11" t="str">
        <f t="shared" si="12"/>
        <v xml:space="preserve"> </v>
      </c>
      <c r="H35" s="11" t="str">
        <f t="shared" si="12"/>
        <v xml:space="preserve"> </v>
      </c>
      <c r="I35" s="11" t="str">
        <f t="shared" si="12"/>
        <v xml:space="preserve"> </v>
      </c>
      <c r="J35" s="11" t="str">
        <f t="shared" si="12"/>
        <v xml:space="preserve"> </v>
      </c>
      <c r="K35" s="11" t="str">
        <f t="shared" si="12"/>
        <v xml:space="preserve"> </v>
      </c>
      <c r="L35" s="11" t="str">
        <f t="shared" si="12"/>
        <v xml:space="preserve"> </v>
      </c>
      <c r="M35" s="11" t="str">
        <f t="shared" si="12"/>
        <v xml:space="preserve"> </v>
      </c>
    </row>
    <row r="36" spans="1:13" x14ac:dyDescent="0.25">
      <c r="A36" s="9" t="str">
        <f t="shared" si="1"/>
        <v xml:space="preserve"> </v>
      </c>
      <c r="B36" s="10"/>
      <c r="C36" s="11" t="str">
        <f t="shared" ref="C36:M36" si="13">IF(ISNUMBER($B15),C15/$B15," ")</f>
        <v xml:space="preserve"> </v>
      </c>
      <c r="D36" s="11" t="str">
        <f t="shared" si="13"/>
        <v xml:space="preserve"> </v>
      </c>
      <c r="E36" s="11" t="str">
        <f t="shared" si="13"/>
        <v xml:space="preserve"> </v>
      </c>
      <c r="F36" s="11" t="str">
        <f t="shared" si="13"/>
        <v xml:space="preserve"> </v>
      </c>
      <c r="G36" s="11" t="str">
        <f t="shared" si="13"/>
        <v xml:space="preserve"> </v>
      </c>
      <c r="H36" s="11" t="str">
        <f t="shared" si="13"/>
        <v xml:space="preserve"> </v>
      </c>
      <c r="I36" s="11" t="str">
        <f t="shared" si="13"/>
        <v xml:space="preserve"> </v>
      </c>
      <c r="J36" s="11" t="str">
        <f t="shared" si="13"/>
        <v xml:space="preserve"> </v>
      </c>
      <c r="K36" s="11" t="str">
        <f t="shared" si="13"/>
        <v xml:space="preserve"> </v>
      </c>
      <c r="L36" s="11" t="str">
        <f t="shared" si="13"/>
        <v xml:space="preserve"> </v>
      </c>
      <c r="M36" s="11" t="str">
        <f t="shared" si="13"/>
        <v xml:space="preserve"> </v>
      </c>
    </row>
    <row r="37" spans="1:13" x14ac:dyDescent="0.25">
      <c r="A37" s="9" t="str">
        <f t="shared" si="1"/>
        <v xml:space="preserve"> </v>
      </c>
      <c r="B37" s="10"/>
      <c r="C37" s="11" t="str">
        <f t="shared" ref="C37:M37" si="14">IF(ISNUMBER($B16),C16/$B16," ")</f>
        <v xml:space="preserve"> </v>
      </c>
      <c r="D37" s="11" t="str">
        <f t="shared" si="14"/>
        <v xml:space="preserve"> </v>
      </c>
      <c r="E37" s="11" t="str">
        <f t="shared" si="14"/>
        <v xml:space="preserve"> </v>
      </c>
      <c r="F37" s="11" t="str">
        <f t="shared" si="14"/>
        <v xml:space="preserve"> </v>
      </c>
      <c r="G37" s="11" t="str">
        <f t="shared" si="14"/>
        <v xml:space="preserve"> </v>
      </c>
      <c r="H37" s="11" t="str">
        <f t="shared" si="14"/>
        <v xml:space="preserve"> </v>
      </c>
      <c r="I37" s="11" t="str">
        <f t="shared" si="14"/>
        <v xml:space="preserve"> </v>
      </c>
      <c r="J37" s="11" t="str">
        <f t="shared" si="14"/>
        <v xml:space="preserve"> </v>
      </c>
      <c r="K37" s="11" t="str">
        <f t="shared" si="14"/>
        <v xml:space="preserve"> </v>
      </c>
      <c r="L37" s="11" t="str">
        <f t="shared" si="14"/>
        <v xml:space="preserve"> </v>
      </c>
      <c r="M37" s="11" t="str">
        <f t="shared" si="14"/>
        <v xml:space="preserve"> </v>
      </c>
    </row>
    <row r="38" spans="1:13" x14ac:dyDescent="0.25">
      <c r="A38" s="9" t="str">
        <f t="shared" si="1"/>
        <v xml:space="preserve"> </v>
      </c>
      <c r="B38" s="10"/>
      <c r="C38" s="11" t="str">
        <f t="shared" ref="C38:M38" si="15">IF(ISNUMBER($B17),C17/$B17," ")</f>
        <v xml:space="preserve"> </v>
      </c>
      <c r="D38" s="11" t="str">
        <f t="shared" si="15"/>
        <v xml:space="preserve"> </v>
      </c>
      <c r="E38" s="11" t="str">
        <f t="shared" si="15"/>
        <v xml:space="preserve"> </v>
      </c>
      <c r="F38" s="11" t="str">
        <f t="shared" si="15"/>
        <v xml:space="preserve"> </v>
      </c>
      <c r="G38" s="11" t="str">
        <f t="shared" si="15"/>
        <v xml:space="preserve"> </v>
      </c>
      <c r="H38" s="11" t="str">
        <f t="shared" si="15"/>
        <v xml:space="preserve"> </v>
      </c>
      <c r="I38" s="11" t="str">
        <f t="shared" si="15"/>
        <v xml:space="preserve"> </v>
      </c>
      <c r="J38" s="11" t="str">
        <f t="shared" si="15"/>
        <v xml:space="preserve"> </v>
      </c>
      <c r="K38" s="11" t="str">
        <f t="shared" si="15"/>
        <v xml:space="preserve"> </v>
      </c>
      <c r="L38" s="11" t="str">
        <f t="shared" si="15"/>
        <v xml:space="preserve"> </v>
      </c>
      <c r="M38" s="11" t="str">
        <f t="shared" si="15"/>
        <v xml:space="preserve"> </v>
      </c>
    </row>
    <row r="39" spans="1:13" x14ac:dyDescent="0.25">
      <c r="A39" s="9" t="str">
        <f t="shared" si="1"/>
        <v xml:space="preserve"> </v>
      </c>
      <c r="B39" s="10"/>
      <c r="C39" s="11" t="str">
        <f t="shared" ref="C39:M39" si="16">IF(ISNUMBER($B18),C18/$B18," ")</f>
        <v xml:space="preserve"> </v>
      </c>
      <c r="D39" s="11" t="str">
        <f t="shared" si="16"/>
        <v xml:space="preserve"> </v>
      </c>
      <c r="E39" s="11" t="str">
        <f t="shared" si="16"/>
        <v xml:space="preserve"> </v>
      </c>
      <c r="F39" s="11" t="str">
        <f t="shared" si="16"/>
        <v xml:space="preserve"> </v>
      </c>
      <c r="G39" s="11" t="str">
        <f t="shared" si="16"/>
        <v xml:space="preserve"> </v>
      </c>
      <c r="H39" s="11" t="str">
        <f t="shared" si="16"/>
        <v xml:space="preserve"> </v>
      </c>
      <c r="I39" s="11" t="str">
        <f t="shared" si="16"/>
        <v xml:space="preserve"> </v>
      </c>
      <c r="J39" s="11" t="str">
        <f t="shared" si="16"/>
        <v xml:space="preserve"> </v>
      </c>
      <c r="K39" s="11" t="str">
        <f t="shared" si="16"/>
        <v xml:space="preserve"> </v>
      </c>
      <c r="L39" s="11" t="str">
        <f t="shared" si="16"/>
        <v xml:space="preserve"> </v>
      </c>
      <c r="M39" s="11" t="str">
        <f t="shared" si="16"/>
        <v xml:space="preserve"> </v>
      </c>
    </row>
    <row r="40" spans="1:13" x14ac:dyDescent="0.25">
      <c r="A40" s="9" t="str">
        <f t="shared" si="1"/>
        <v xml:space="preserve"> </v>
      </c>
      <c r="B40" s="10"/>
      <c r="C40" s="11" t="str">
        <f t="shared" ref="C40:M40" si="17">IF(ISNUMBER($B19),C19/$B19," ")</f>
        <v xml:space="preserve"> </v>
      </c>
      <c r="D40" s="11" t="str">
        <f t="shared" si="17"/>
        <v xml:space="preserve"> </v>
      </c>
      <c r="E40" s="11" t="str">
        <f t="shared" si="17"/>
        <v xml:space="preserve"> </v>
      </c>
      <c r="F40" s="11" t="str">
        <f t="shared" si="17"/>
        <v xml:space="preserve"> </v>
      </c>
      <c r="G40" s="11" t="str">
        <f t="shared" si="17"/>
        <v xml:space="preserve"> </v>
      </c>
      <c r="H40" s="11" t="str">
        <f t="shared" si="17"/>
        <v xml:space="preserve"> </v>
      </c>
      <c r="I40" s="11" t="str">
        <f t="shared" si="17"/>
        <v xml:space="preserve"> </v>
      </c>
      <c r="J40" s="11" t="str">
        <f t="shared" si="17"/>
        <v xml:space="preserve"> </v>
      </c>
      <c r="K40" s="11" t="str">
        <f t="shared" si="17"/>
        <v xml:space="preserve"> </v>
      </c>
      <c r="L40" s="11" t="str">
        <f t="shared" si="17"/>
        <v xml:space="preserve"> </v>
      </c>
      <c r="M40" s="11" t="str">
        <f t="shared" si="17"/>
        <v xml:space="preserve"> </v>
      </c>
    </row>
    <row r="41" spans="1:13" x14ac:dyDescent="0.25">
      <c r="A41" s="9" t="str">
        <f t="shared" si="1"/>
        <v xml:space="preserve"> </v>
      </c>
      <c r="B41" s="10"/>
      <c r="C41" s="11" t="str">
        <f t="shared" ref="C41:M41" si="18">IF(ISNUMBER($B20),C20/$B20," ")</f>
        <v xml:space="preserve"> </v>
      </c>
      <c r="D41" s="11" t="str">
        <f t="shared" si="18"/>
        <v xml:space="preserve"> </v>
      </c>
      <c r="E41" s="11" t="str">
        <f t="shared" si="18"/>
        <v xml:space="preserve"> </v>
      </c>
      <c r="F41" s="11" t="str">
        <f t="shared" si="18"/>
        <v xml:space="preserve"> </v>
      </c>
      <c r="G41" s="11" t="str">
        <f t="shared" si="18"/>
        <v xml:space="preserve"> </v>
      </c>
      <c r="H41" s="11" t="str">
        <f t="shared" si="18"/>
        <v xml:space="preserve"> </v>
      </c>
      <c r="I41" s="11" t="str">
        <f t="shared" si="18"/>
        <v xml:space="preserve"> </v>
      </c>
      <c r="J41" s="11" t="str">
        <f t="shared" si="18"/>
        <v xml:space="preserve"> </v>
      </c>
      <c r="K41" s="11" t="str">
        <f t="shared" si="18"/>
        <v xml:space="preserve"> </v>
      </c>
      <c r="L41" s="11" t="str">
        <f t="shared" si="18"/>
        <v xml:space="preserve"> </v>
      </c>
      <c r="M41" s="11" t="str">
        <f t="shared" si="18"/>
        <v xml:space="preserve"> </v>
      </c>
    </row>
  </sheetData>
  <mergeCells count="3">
    <mergeCell ref="A21:M21"/>
    <mergeCell ref="A22:M22"/>
    <mergeCell ref="A1:O1"/>
  </mergeCells>
  <conditionalFormatting sqref="A13:A18">
    <cfRule type="expression" dxfId="16" priority="2">
      <formula>O13&gt;12</formula>
    </cfRule>
  </conditionalFormatting>
  <conditionalFormatting sqref="A3:A12">
    <cfRule type="expression" dxfId="15" priority="1">
      <formula>O3&gt;11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9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23" t="s">
        <v>23</v>
      </c>
    </row>
    <row r="2" spans="1:16" x14ac:dyDescent="0.25">
      <c r="A2" s="8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17" t="s">
        <v>84</v>
      </c>
      <c r="O2" s="17" t="s">
        <v>85</v>
      </c>
    </row>
    <row r="3" spans="1:16" x14ac:dyDescent="0.25">
      <c r="A3" s="9" t="s">
        <v>113</v>
      </c>
      <c r="B3" s="10">
        <v>13</v>
      </c>
      <c r="C3" s="10">
        <v>24</v>
      </c>
      <c r="D3" s="10">
        <v>6</v>
      </c>
      <c r="E3" s="10">
        <v>28</v>
      </c>
      <c r="F3" s="10">
        <v>54</v>
      </c>
      <c r="G3" s="10">
        <v>10</v>
      </c>
      <c r="H3" s="10">
        <v>9</v>
      </c>
      <c r="I3" s="10">
        <v>5</v>
      </c>
      <c r="J3" s="10">
        <v>14</v>
      </c>
      <c r="K3" s="10">
        <v>0</v>
      </c>
      <c r="L3" s="10">
        <v>1</v>
      </c>
      <c r="M3" s="10">
        <v>94</v>
      </c>
      <c r="N3" s="17">
        <f>VLOOKUP(A3,Games!$A$2:$D$527,3,FALSE)</f>
        <v>0</v>
      </c>
      <c r="O3" s="17">
        <f>VLOOKUP(A3,Games!$A$2:$D$527,4,FALSE)</f>
        <v>13</v>
      </c>
    </row>
    <row r="4" spans="1:16" x14ac:dyDescent="0.25">
      <c r="A4" s="9" t="s">
        <v>200</v>
      </c>
      <c r="B4" s="10">
        <v>1</v>
      </c>
      <c r="C4" s="10">
        <v>0</v>
      </c>
      <c r="D4" s="10">
        <v>1</v>
      </c>
      <c r="E4" s="10">
        <v>0</v>
      </c>
      <c r="F4" s="10">
        <v>5</v>
      </c>
      <c r="G4" s="10">
        <v>0</v>
      </c>
      <c r="H4" s="10">
        <v>2</v>
      </c>
      <c r="I4" s="10">
        <v>1</v>
      </c>
      <c r="J4" s="10">
        <v>5</v>
      </c>
      <c r="K4" s="10">
        <v>0</v>
      </c>
      <c r="L4" s="10">
        <v>0</v>
      </c>
      <c r="M4" s="10">
        <v>3</v>
      </c>
      <c r="N4" s="17">
        <f>VLOOKUP(A4,Games!$A$2:$D$527,3,FALSE)</f>
        <v>0</v>
      </c>
      <c r="O4" s="17">
        <f>VLOOKUP(A4,Games!$A$2:$D$527,4,FALSE)</f>
        <v>1</v>
      </c>
    </row>
    <row r="5" spans="1:16" x14ac:dyDescent="0.25">
      <c r="A5" s="9" t="s">
        <v>24</v>
      </c>
      <c r="B5" s="10">
        <v>15</v>
      </c>
      <c r="C5" s="10">
        <v>23</v>
      </c>
      <c r="D5" s="10">
        <v>7</v>
      </c>
      <c r="E5" s="10">
        <v>5</v>
      </c>
      <c r="F5" s="10">
        <v>73</v>
      </c>
      <c r="G5" s="10">
        <v>9</v>
      </c>
      <c r="H5" s="10">
        <v>9</v>
      </c>
      <c r="I5" s="10">
        <v>0</v>
      </c>
      <c r="J5" s="10">
        <v>26</v>
      </c>
      <c r="K5" s="10">
        <v>0</v>
      </c>
      <c r="L5" s="10">
        <v>1</v>
      </c>
      <c r="M5" s="10">
        <v>72</v>
      </c>
      <c r="N5" s="17">
        <f>VLOOKUP(A5,Games!$A$2:$D$527,3,FALSE)</f>
        <v>0</v>
      </c>
      <c r="O5" s="17">
        <f>VLOOKUP(A5,Games!$A$2:$D$527,4,FALSE)</f>
        <v>15</v>
      </c>
    </row>
    <row r="6" spans="1:16" x14ac:dyDescent="0.25">
      <c r="A6" s="9" t="s">
        <v>25</v>
      </c>
      <c r="B6" s="10">
        <v>17</v>
      </c>
      <c r="C6" s="10">
        <v>23</v>
      </c>
      <c r="D6" s="10">
        <v>8</v>
      </c>
      <c r="E6" s="10">
        <v>7</v>
      </c>
      <c r="F6" s="10">
        <v>58</v>
      </c>
      <c r="G6" s="10">
        <v>41</v>
      </c>
      <c r="H6" s="10">
        <v>21</v>
      </c>
      <c r="I6" s="10">
        <v>0</v>
      </c>
      <c r="J6" s="10">
        <v>17</v>
      </c>
      <c r="K6" s="10">
        <v>0</v>
      </c>
      <c r="L6" s="10">
        <v>0</v>
      </c>
      <c r="M6" s="10">
        <v>77</v>
      </c>
      <c r="N6" s="17">
        <f>VLOOKUP(A6,Games!$A$2:$D$527,3,FALSE)</f>
        <v>5</v>
      </c>
      <c r="O6" s="17">
        <f>VLOOKUP(A6,Games!$A$2:$D$527,4,FALSE)</f>
        <v>22</v>
      </c>
    </row>
    <row r="7" spans="1:16" x14ac:dyDescent="0.25">
      <c r="A7" s="9" t="s">
        <v>26</v>
      </c>
      <c r="B7" s="10">
        <v>22</v>
      </c>
      <c r="C7" s="10">
        <v>16</v>
      </c>
      <c r="D7" s="10">
        <v>1</v>
      </c>
      <c r="E7" s="10">
        <v>11</v>
      </c>
      <c r="F7" s="10">
        <v>145</v>
      </c>
      <c r="G7" s="10">
        <v>33</v>
      </c>
      <c r="H7" s="10">
        <v>18</v>
      </c>
      <c r="I7" s="10">
        <v>24</v>
      </c>
      <c r="J7" s="10">
        <v>49</v>
      </c>
      <c r="K7" s="10">
        <v>0</v>
      </c>
      <c r="L7" s="10">
        <v>1</v>
      </c>
      <c r="M7" s="10">
        <v>46</v>
      </c>
      <c r="N7" s="17">
        <f>VLOOKUP(A7,Games!$A$2:$D$527,3,FALSE)</f>
        <v>1</v>
      </c>
      <c r="O7" s="17">
        <f>VLOOKUP(A7,Games!$A$2:$D$527,4,FALSE)</f>
        <v>23</v>
      </c>
    </row>
    <row r="8" spans="1:16" x14ac:dyDescent="0.25">
      <c r="A8" s="9" t="s">
        <v>27</v>
      </c>
      <c r="B8" s="10">
        <v>22</v>
      </c>
      <c r="C8" s="10">
        <v>74</v>
      </c>
      <c r="D8" s="10">
        <v>3</v>
      </c>
      <c r="E8" s="10">
        <v>19</v>
      </c>
      <c r="F8" s="10">
        <v>122</v>
      </c>
      <c r="G8" s="10">
        <v>24</v>
      </c>
      <c r="H8" s="10">
        <v>14</v>
      </c>
      <c r="I8" s="10">
        <v>2</v>
      </c>
      <c r="J8" s="10">
        <v>34</v>
      </c>
      <c r="K8" s="10">
        <v>0</v>
      </c>
      <c r="L8" s="10">
        <v>0</v>
      </c>
      <c r="M8" s="10">
        <v>176</v>
      </c>
      <c r="N8" s="17">
        <f>VLOOKUP(A8,Games!$A$2:$D$527,3,FALSE)</f>
        <v>0</v>
      </c>
      <c r="O8" s="17">
        <f>VLOOKUP(A8,Games!$A$2:$D$527,4,FALSE)</f>
        <v>22</v>
      </c>
    </row>
    <row r="9" spans="1:16" x14ac:dyDescent="0.25">
      <c r="A9" s="9" t="s">
        <v>28</v>
      </c>
      <c r="B9" s="10">
        <v>24</v>
      </c>
      <c r="C9" s="10">
        <v>65</v>
      </c>
      <c r="D9" s="10">
        <v>41</v>
      </c>
      <c r="E9" s="10">
        <v>16</v>
      </c>
      <c r="F9" s="10">
        <v>91</v>
      </c>
      <c r="G9" s="10">
        <v>54</v>
      </c>
      <c r="H9" s="10">
        <v>64</v>
      </c>
      <c r="I9" s="10">
        <v>1</v>
      </c>
      <c r="J9" s="10">
        <v>32</v>
      </c>
      <c r="K9" s="10">
        <v>1</v>
      </c>
      <c r="L9" s="10">
        <v>0</v>
      </c>
      <c r="M9" s="10">
        <v>269</v>
      </c>
      <c r="N9" s="17">
        <f>VLOOKUP(A9,Games!$A$2:$D$527,3,FALSE)</f>
        <v>0</v>
      </c>
      <c r="O9" s="17">
        <f>VLOOKUP(A9,Games!$A$2:$D$527,4,FALSE)</f>
        <v>24</v>
      </c>
    </row>
    <row r="10" spans="1:16" x14ac:dyDescent="0.25">
      <c r="A10" s="9" t="s">
        <v>146</v>
      </c>
      <c r="B10" s="10">
        <v>1</v>
      </c>
      <c r="C10" s="10">
        <v>5</v>
      </c>
      <c r="D10" s="10">
        <v>1</v>
      </c>
      <c r="E10" s="10">
        <v>1</v>
      </c>
      <c r="F10" s="10">
        <v>11</v>
      </c>
      <c r="G10" s="10">
        <v>3</v>
      </c>
      <c r="H10" s="10">
        <v>1</v>
      </c>
      <c r="I10" s="10">
        <v>0</v>
      </c>
      <c r="J10" s="10">
        <v>1</v>
      </c>
      <c r="K10" s="10">
        <v>0</v>
      </c>
      <c r="L10" s="10">
        <v>0</v>
      </c>
      <c r="M10" s="10">
        <v>14</v>
      </c>
      <c r="N10" s="17">
        <f>VLOOKUP(A10,Games!$A$2:$D$527,3,FALSE)</f>
        <v>0</v>
      </c>
      <c r="O10" s="17">
        <f>VLOOKUP(A10,Games!$A$2:$D$527,4,FALSE)</f>
        <v>1</v>
      </c>
    </row>
    <row r="11" spans="1:16" x14ac:dyDescent="0.25">
      <c r="A11" s="9" t="s">
        <v>112</v>
      </c>
      <c r="B11" s="10">
        <v>14</v>
      </c>
      <c r="C11" s="10">
        <v>28</v>
      </c>
      <c r="D11" s="10">
        <v>1</v>
      </c>
      <c r="E11" s="10">
        <v>11</v>
      </c>
      <c r="F11" s="10">
        <v>65</v>
      </c>
      <c r="G11" s="10">
        <v>7</v>
      </c>
      <c r="H11" s="10">
        <v>2</v>
      </c>
      <c r="I11" s="10">
        <v>7</v>
      </c>
      <c r="J11" s="10">
        <v>21</v>
      </c>
      <c r="K11" s="10">
        <v>0</v>
      </c>
      <c r="L11" s="10">
        <v>0</v>
      </c>
      <c r="M11" s="10">
        <v>70</v>
      </c>
      <c r="N11" s="17">
        <f>VLOOKUP(A11,Games!$A$2:$D$527,3,FALSE)</f>
        <v>0</v>
      </c>
      <c r="O11" s="17">
        <f>VLOOKUP(A11,Games!$A$2:$D$527,4,FALSE)</f>
        <v>14</v>
      </c>
    </row>
    <row r="12" spans="1:16" x14ac:dyDescent="0.25">
      <c r="A12" s="9" t="s">
        <v>169</v>
      </c>
      <c r="B12" s="8">
        <v>1</v>
      </c>
      <c r="C12" s="8">
        <v>2</v>
      </c>
      <c r="D12" s="8">
        <v>2</v>
      </c>
      <c r="E12" s="8">
        <v>3</v>
      </c>
      <c r="F12" s="8">
        <v>9</v>
      </c>
      <c r="G12" s="8">
        <v>2</v>
      </c>
      <c r="H12" s="8">
        <v>1</v>
      </c>
      <c r="I12" s="8">
        <v>0</v>
      </c>
      <c r="J12" s="8">
        <v>1</v>
      </c>
      <c r="K12" s="8">
        <v>0</v>
      </c>
      <c r="L12" s="8">
        <v>0</v>
      </c>
      <c r="M12" s="8">
        <v>13</v>
      </c>
      <c r="N12" s="17">
        <f>VLOOKUP(A12,Games!$A$2:$D$527,3,FALSE)</f>
        <v>0</v>
      </c>
      <c r="O12" s="17">
        <f>VLOOKUP(A12,Games!$A$2:$D$527,4,FALSE)</f>
        <v>1</v>
      </c>
    </row>
    <row r="13" spans="1:16" x14ac:dyDescent="0.25">
      <c r="A13" s="9" t="s">
        <v>145</v>
      </c>
      <c r="B13" s="8">
        <v>3</v>
      </c>
      <c r="C13" s="8">
        <v>0</v>
      </c>
      <c r="D13" s="8">
        <v>2</v>
      </c>
      <c r="E13" s="8">
        <v>2</v>
      </c>
      <c r="F13" s="8">
        <v>10</v>
      </c>
      <c r="G13" s="8">
        <v>5</v>
      </c>
      <c r="H13" s="8">
        <v>3</v>
      </c>
      <c r="I13" s="8">
        <v>0</v>
      </c>
      <c r="J13" s="8">
        <v>7</v>
      </c>
      <c r="K13" s="8">
        <v>0</v>
      </c>
      <c r="L13" s="8">
        <v>0</v>
      </c>
      <c r="M13" s="8">
        <v>8</v>
      </c>
      <c r="N13" s="17">
        <f>VLOOKUP(A13,Games!$A$2:$D$527,3,FALSE)</f>
        <v>0</v>
      </c>
      <c r="O13" s="17">
        <f>VLOOKUP(A13,Games!$A$2:$D$527,4,FALSE)</f>
        <v>3</v>
      </c>
    </row>
    <row r="14" spans="1:16" x14ac:dyDescent="0.25">
      <c r="A14" s="9" t="s">
        <v>154</v>
      </c>
      <c r="B14" s="8">
        <v>8</v>
      </c>
      <c r="C14" s="8">
        <v>23</v>
      </c>
      <c r="D14" s="8">
        <v>18</v>
      </c>
      <c r="E14" s="8">
        <v>10</v>
      </c>
      <c r="F14" s="8">
        <v>26</v>
      </c>
      <c r="G14" s="8">
        <v>17</v>
      </c>
      <c r="H14" s="8">
        <v>25</v>
      </c>
      <c r="I14" s="8">
        <v>0</v>
      </c>
      <c r="J14" s="8">
        <v>17</v>
      </c>
      <c r="K14" s="8">
        <v>0</v>
      </c>
      <c r="L14" s="8">
        <v>0</v>
      </c>
      <c r="M14" s="8">
        <v>110</v>
      </c>
      <c r="N14" s="17">
        <f>VLOOKUP(A14,Games!$A$2:$D$527,3,FALSE)</f>
        <v>0</v>
      </c>
      <c r="O14" s="17">
        <f>VLOOKUP(A14,Games!$A$2:$D$527,4,FALSE)</f>
        <v>8</v>
      </c>
    </row>
    <row r="15" spans="1:16" x14ac:dyDescent="0.25">
      <c r="A15" s="9" t="s">
        <v>89</v>
      </c>
      <c r="B15" s="8">
        <v>18</v>
      </c>
      <c r="C15" s="8">
        <v>16</v>
      </c>
      <c r="D15" s="8">
        <v>13</v>
      </c>
      <c r="E15" s="8">
        <v>8</v>
      </c>
      <c r="F15" s="8">
        <v>79</v>
      </c>
      <c r="G15" s="8">
        <v>46</v>
      </c>
      <c r="H15" s="8">
        <v>23</v>
      </c>
      <c r="I15" s="8">
        <v>0</v>
      </c>
      <c r="J15" s="8">
        <v>35</v>
      </c>
      <c r="K15" s="8">
        <v>1</v>
      </c>
      <c r="L15" s="8">
        <v>0</v>
      </c>
      <c r="M15" s="8">
        <v>79</v>
      </c>
      <c r="N15" s="17">
        <f>VLOOKUP(A15,Games!$A$2:$D$527,3,FALSE)</f>
        <v>0</v>
      </c>
      <c r="O15" s="17">
        <f>VLOOKUP(A15,Games!$A$2:$D$527,4,FALSE)</f>
        <v>18</v>
      </c>
    </row>
    <row r="16" spans="1:16" x14ac:dyDescent="0.25">
      <c r="A16" s="9" t="s">
        <v>196</v>
      </c>
      <c r="B16" s="17">
        <v>1</v>
      </c>
      <c r="C16" s="17">
        <v>1</v>
      </c>
      <c r="D16" s="17">
        <v>2</v>
      </c>
      <c r="E16" s="17">
        <v>0</v>
      </c>
      <c r="F16" s="17">
        <v>3</v>
      </c>
      <c r="G16" s="17">
        <v>1</v>
      </c>
      <c r="H16" s="17">
        <v>2</v>
      </c>
      <c r="I16" s="17">
        <v>0</v>
      </c>
      <c r="J16" s="17">
        <v>1</v>
      </c>
      <c r="K16" s="17">
        <v>0</v>
      </c>
      <c r="L16" s="17">
        <v>0</v>
      </c>
      <c r="M16" s="17">
        <v>8</v>
      </c>
      <c r="N16" s="17">
        <f>VLOOKUP(A16,Games!$A$2:$D$527,3,FALSE)</f>
        <v>0</v>
      </c>
      <c r="O16" s="17">
        <f>VLOOKUP(A16,Games!$A$2:$D$527,4,FALSE)</f>
        <v>1</v>
      </c>
    </row>
    <row r="17" spans="1:15" x14ac:dyDescent="0.25">
      <c r="A17" s="9" t="s">
        <v>111</v>
      </c>
      <c r="B17" s="17">
        <v>24</v>
      </c>
      <c r="C17" s="17">
        <v>29</v>
      </c>
      <c r="D17" s="17">
        <v>18</v>
      </c>
      <c r="E17" s="17">
        <v>14</v>
      </c>
      <c r="F17" s="17">
        <v>141</v>
      </c>
      <c r="G17" s="17">
        <v>67</v>
      </c>
      <c r="H17" s="17">
        <v>33</v>
      </c>
      <c r="I17" s="17">
        <v>1</v>
      </c>
      <c r="J17" s="17">
        <v>25</v>
      </c>
      <c r="K17" s="17">
        <v>0</v>
      </c>
      <c r="L17" s="17">
        <v>0</v>
      </c>
      <c r="M17" s="17">
        <v>126</v>
      </c>
      <c r="N17" s="17">
        <f>VLOOKUP(A17,Games!$A$2:$D$527,3,FALSE)</f>
        <v>0</v>
      </c>
      <c r="O17" s="17">
        <f>VLOOKUP(A17,Games!$A$2:$D$527,4,FALSE)</f>
        <v>24</v>
      </c>
    </row>
    <row r="18" spans="1:15" x14ac:dyDescent="0.25">
      <c r="A18" s="9" t="s">
        <v>162</v>
      </c>
      <c r="B18" s="17">
        <v>1</v>
      </c>
      <c r="C18" s="17">
        <v>4</v>
      </c>
      <c r="D18" s="17">
        <v>2</v>
      </c>
      <c r="E18" s="17">
        <v>1</v>
      </c>
      <c r="F18" s="17">
        <v>0</v>
      </c>
      <c r="G18" s="17">
        <v>3</v>
      </c>
      <c r="H18" s="17">
        <v>3</v>
      </c>
      <c r="I18" s="17">
        <v>0</v>
      </c>
      <c r="J18" s="17">
        <v>3</v>
      </c>
      <c r="K18" s="17">
        <v>0</v>
      </c>
      <c r="L18" s="17">
        <v>0</v>
      </c>
      <c r="M18" s="17">
        <v>15</v>
      </c>
      <c r="N18" s="17">
        <f>VLOOKUP(A18,Games!$A$2:$D$527,3,FALSE)</f>
        <v>0</v>
      </c>
      <c r="O18" s="17">
        <f>VLOOKUP(A18,Games!$A$2:$D$527,4,FALSE)</f>
        <v>1</v>
      </c>
    </row>
    <row r="19" spans="1:15" s="16" customFormat="1" x14ac:dyDescent="0.25">
      <c r="A19" s="9" t="s">
        <v>147</v>
      </c>
      <c r="B19" s="17">
        <v>1</v>
      </c>
      <c r="C19" s="17">
        <v>2</v>
      </c>
      <c r="D19" s="17">
        <v>1</v>
      </c>
      <c r="E19" s="17">
        <v>0</v>
      </c>
      <c r="F19" s="17">
        <v>3</v>
      </c>
      <c r="G19" s="17">
        <v>1</v>
      </c>
      <c r="H19" s="17">
        <v>1</v>
      </c>
      <c r="I19" s="17">
        <v>1</v>
      </c>
      <c r="J19" s="17">
        <v>0</v>
      </c>
      <c r="K19" s="17">
        <v>0</v>
      </c>
      <c r="L19" s="17">
        <v>0</v>
      </c>
      <c r="M19" s="17">
        <v>7</v>
      </c>
      <c r="N19" s="17">
        <f>VLOOKUP(A19,Games!$A$2:$D$527,3,FALSE)</f>
        <v>0</v>
      </c>
      <c r="O19" s="17">
        <f>VLOOKUP(A19,Games!$A$2:$D$527,4,FALSE)</f>
        <v>1</v>
      </c>
    </row>
    <row r="20" spans="1:15" s="16" customFormat="1" x14ac:dyDescent="0.25">
      <c r="A20" s="9" t="s">
        <v>176</v>
      </c>
      <c r="B20" s="17">
        <v>1</v>
      </c>
      <c r="C20" s="17">
        <v>3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1</v>
      </c>
      <c r="K20" s="17">
        <v>0</v>
      </c>
      <c r="L20" s="17">
        <v>0</v>
      </c>
      <c r="M20" s="17">
        <v>6</v>
      </c>
      <c r="N20" s="17">
        <f>VLOOKUP(A20,Games!$A$2:$D$527,3,FALSE)</f>
        <v>0</v>
      </c>
      <c r="O20" s="17">
        <f>VLOOKUP(A20,Games!$A$2:$D$527,4,FALSE)</f>
        <v>1</v>
      </c>
    </row>
    <row r="21" spans="1:15" s="16" customFormat="1" x14ac:dyDescent="0.25">
      <c r="A21" s="9" t="s">
        <v>182</v>
      </c>
      <c r="B21" s="17">
        <v>10</v>
      </c>
      <c r="C21" s="17">
        <v>8</v>
      </c>
      <c r="D21" s="17">
        <v>0</v>
      </c>
      <c r="E21" s="17">
        <v>9</v>
      </c>
      <c r="F21" s="17">
        <v>50</v>
      </c>
      <c r="G21" s="17">
        <v>12</v>
      </c>
      <c r="H21" s="17">
        <v>9</v>
      </c>
      <c r="I21" s="17">
        <v>0</v>
      </c>
      <c r="J21" s="17">
        <v>14</v>
      </c>
      <c r="K21" s="17">
        <v>0</v>
      </c>
      <c r="L21" s="17">
        <v>0</v>
      </c>
      <c r="M21" s="17">
        <v>25</v>
      </c>
      <c r="N21" s="17">
        <f>VLOOKUP(A21,Games!$A$2:$D$527,3,FALSE)</f>
        <v>0</v>
      </c>
      <c r="O21" s="17">
        <f>VLOOKUP(A21,Games!$A$2:$D$527,4,FALSE)</f>
        <v>10</v>
      </c>
    </row>
    <row r="22" spans="1:15" s="16" customFormat="1" x14ac:dyDescent="0.25">
      <c r="A22" s="9" t="s">
        <v>193</v>
      </c>
      <c r="B22" s="17">
        <v>2</v>
      </c>
      <c r="C22" s="17">
        <v>5</v>
      </c>
      <c r="D22" s="17">
        <v>1</v>
      </c>
      <c r="E22" s="17">
        <v>2</v>
      </c>
      <c r="F22" s="17">
        <v>12</v>
      </c>
      <c r="G22" s="17">
        <v>0</v>
      </c>
      <c r="H22" s="17">
        <v>0</v>
      </c>
      <c r="I22" s="17">
        <v>0</v>
      </c>
      <c r="J22" s="17">
        <v>5</v>
      </c>
      <c r="K22" s="17">
        <v>0</v>
      </c>
      <c r="L22" s="17">
        <v>0</v>
      </c>
      <c r="M22" s="17">
        <v>15</v>
      </c>
      <c r="N22" s="17">
        <f>VLOOKUP(A22,Games!$A$2:$D$527,3,FALSE)</f>
        <v>0</v>
      </c>
      <c r="O22" s="17">
        <f>VLOOKUP(A22,Games!$A$2:$D$527,4,FALSE)</f>
        <v>2</v>
      </c>
    </row>
    <row r="23" spans="1:15" s="16" customFormat="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6" customFormat="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5">
      <c r="A25" s="31" t="s">
        <v>56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5" x14ac:dyDescent="0.25">
      <c r="A26" s="49" t="s">
        <v>23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5" x14ac:dyDescent="0.25">
      <c r="A27" s="8" t="s">
        <v>43</v>
      </c>
      <c r="B27" s="8" t="s">
        <v>44</v>
      </c>
      <c r="C27" s="8" t="s">
        <v>45</v>
      </c>
      <c r="D27" s="8" t="s">
        <v>46</v>
      </c>
      <c r="E27" s="8" t="s">
        <v>47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</row>
    <row r="28" spans="1:15" x14ac:dyDescent="0.25">
      <c r="A28" s="9" t="str">
        <f>IF(A3=""," ",A3)</f>
        <v>Brendan Hoang</v>
      </c>
      <c r="B28" s="10"/>
      <c r="C28" s="11">
        <f>IF(ISNUMBER($B3),C3/$B3," ")</f>
        <v>1.8461538461538463</v>
      </c>
      <c r="D28" s="11">
        <f>IF(ISNUMBER($B3),D3/$B3," ")</f>
        <v>0.46153846153846156</v>
      </c>
      <c r="E28" s="11">
        <f t="shared" ref="E28:M28" si="0">IF(ISNUMBER($B3),E3/$B3," ")</f>
        <v>2.1538461538461537</v>
      </c>
      <c r="F28" s="11">
        <f t="shared" si="0"/>
        <v>4.1538461538461542</v>
      </c>
      <c r="G28" s="11">
        <f t="shared" si="0"/>
        <v>0.76923076923076927</v>
      </c>
      <c r="H28" s="11">
        <f t="shared" si="0"/>
        <v>0.69230769230769229</v>
      </c>
      <c r="I28" s="11">
        <f t="shared" si="0"/>
        <v>0.38461538461538464</v>
      </c>
      <c r="J28" s="11">
        <f t="shared" si="0"/>
        <v>1.0769230769230769</v>
      </c>
      <c r="K28" s="11">
        <f t="shared" si="0"/>
        <v>0</v>
      </c>
      <c r="L28" s="11">
        <f t="shared" si="0"/>
        <v>7.6923076923076927E-2</v>
      </c>
      <c r="M28" s="11">
        <f t="shared" si="0"/>
        <v>7.2307692307692308</v>
      </c>
    </row>
    <row r="29" spans="1:15" x14ac:dyDescent="0.25">
      <c r="A29" s="9" t="str">
        <f t="shared" ref="A29:A49" si="1">IF(A4=""," ",A4)</f>
        <v>Jono Cooper</v>
      </c>
      <c r="B29" s="10"/>
      <c r="C29" s="11">
        <f t="shared" ref="C29:M41" si="2">IF(ISNUMBER($B4),C4/$B4," ")</f>
        <v>0</v>
      </c>
      <c r="D29" s="11">
        <f t="shared" si="2"/>
        <v>1</v>
      </c>
      <c r="E29" s="11">
        <f t="shared" si="2"/>
        <v>0</v>
      </c>
      <c r="F29" s="11">
        <f t="shared" si="2"/>
        <v>5</v>
      </c>
      <c r="G29" s="11">
        <f t="shared" si="2"/>
        <v>0</v>
      </c>
      <c r="H29" s="11">
        <f t="shared" si="2"/>
        <v>2</v>
      </c>
      <c r="I29" s="11">
        <f t="shared" si="2"/>
        <v>1</v>
      </c>
      <c r="J29" s="11">
        <f t="shared" si="2"/>
        <v>5</v>
      </c>
      <c r="K29" s="11">
        <f t="shared" si="2"/>
        <v>0</v>
      </c>
      <c r="L29" s="11">
        <f t="shared" si="2"/>
        <v>0</v>
      </c>
      <c r="M29" s="11">
        <f t="shared" si="2"/>
        <v>3</v>
      </c>
    </row>
    <row r="30" spans="1:15" x14ac:dyDescent="0.25">
      <c r="A30" s="9" t="str">
        <f t="shared" si="1"/>
        <v>Leigh Stephenson</v>
      </c>
      <c r="B30" s="10"/>
      <c r="C30" s="11">
        <f t="shared" si="2"/>
        <v>1.5333333333333334</v>
      </c>
      <c r="D30" s="11">
        <f t="shared" si="2"/>
        <v>0.46666666666666667</v>
      </c>
      <c r="E30" s="11">
        <f t="shared" si="2"/>
        <v>0.33333333333333331</v>
      </c>
      <c r="F30" s="11">
        <f t="shared" si="2"/>
        <v>4.8666666666666663</v>
      </c>
      <c r="G30" s="11">
        <f t="shared" si="2"/>
        <v>0.6</v>
      </c>
      <c r="H30" s="11">
        <f t="shared" si="2"/>
        <v>0.6</v>
      </c>
      <c r="I30" s="11">
        <f t="shared" si="2"/>
        <v>0</v>
      </c>
      <c r="J30" s="11">
        <f t="shared" si="2"/>
        <v>1.7333333333333334</v>
      </c>
      <c r="K30" s="11">
        <f t="shared" si="2"/>
        <v>0</v>
      </c>
      <c r="L30" s="11">
        <f t="shared" si="2"/>
        <v>6.6666666666666666E-2</v>
      </c>
      <c r="M30" s="11">
        <f t="shared" si="2"/>
        <v>4.8</v>
      </c>
    </row>
    <row r="31" spans="1:15" x14ac:dyDescent="0.25">
      <c r="A31" s="9" t="str">
        <f t="shared" si="1"/>
        <v>Loz Goodchild</v>
      </c>
      <c r="B31" s="10"/>
      <c r="C31" s="11">
        <f t="shared" si="2"/>
        <v>1.3529411764705883</v>
      </c>
      <c r="D31" s="11">
        <f t="shared" si="2"/>
        <v>0.47058823529411764</v>
      </c>
      <c r="E31" s="11">
        <f t="shared" si="2"/>
        <v>0.41176470588235292</v>
      </c>
      <c r="F31" s="11">
        <f t="shared" si="2"/>
        <v>3.4117647058823528</v>
      </c>
      <c r="G31" s="11">
        <f t="shared" si="2"/>
        <v>2.4117647058823528</v>
      </c>
      <c r="H31" s="11">
        <f t="shared" si="2"/>
        <v>1.2352941176470589</v>
      </c>
      <c r="I31" s="11">
        <f t="shared" si="2"/>
        <v>0</v>
      </c>
      <c r="J31" s="11">
        <f t="shared" si="2"/>
        <v>1</v>
      </c>
      <c r="K31" s="11">
        <f t="shared" si="2"/>
        <v>0</v>
      </c>
      <c r="L31" s="11">
        <f t="shared" si="2"/>
        <v>0</v>
      </c>
      <c r="M31" s="11">
        <f t="shared" si="2"/>
        <v>4.5294117647058822</v>
      </c>
    </row>
    <row r="32" spans="1:15" x14ac:dyDescent="0.25">
      <c r="A32" s="9" t="str">
        <f t="shared" si="1"/>
        <v>Shane Turner</v>
      </c>
      <c r="B32" s="10"/>
      <c r="C32" s="11">
        <f t="shared" si="2"/>
        <v>0.72727272727272729</v>
      </c>
      <c r="D32" s="11">
        <f t="shared" si="2"/>
        <v>4.5454545454545456E-2</v>
      </c>
      <c r="E32" s="11">
        <f t="shared" si="2"/>
        <v>0.5</v>
      </c>
      <c r="F32" s="11">
        <f t="shared" si="2"/>
        <v>6.5909090909090908</v>
      </c>
      <c r="G32" s="11">
        <f t="shared" si="2"/>
        <v>1.5</v>
      </c>
      <c r="H32" s="11">
        <f t="shared" si="2"/>
        <v>0.81818181818181823</v>
      </c>
      <c r="I32" s="11">
        <f t="shared" si="2"/>
        <v>1.0909090909090908</v>
      </c>
      <c r="J32" s="11">
        <f t="shared" si="2"/>
        <v>2.2272727272727271</v>
      </c>
      <c r="K32" s="11">
        <f t="shared" si="2"/>
        <v>0</v>
      </c>
      <c r="L32" s="11">
        <f t="shared" si="2"/>
        <v>4.5454545454545456E-2</v>
      </c>
      <c r="M32" s="11">
        <f t="shared" si="2"/>
        <v>2.0909090909090908</v>
      </c>
    </row>
    <row r="33" spans="1:13" x14ac:dyDescent="0.25">
      <c r="A33" s="9" t="str">
        <f t="shared" si="1"/>
        <v>Todd Gregory</v>
      </c>
      <c r="B33" s="10"/>
      <c r="C33" s="11">
        <f t="shared" si="2"/>
        <v>3.3636363636363638</v>
      </c>
      <c r="D33" s="11">
        <f t="shared" si="2"/>
        <v>0.13636363636363635</v>
      </c>
      <c r="E33" s="11">
        <f t="shared" si="2"/>
        <v>0.86363636363636365</v>
      </c>
      <c r="F33" s="11">
        <f t="shared" si="2"/>
        <v>5.5454545454545459</v>
      </c>
      <c r="G33" s="11">
        <f t="shared" si="2"/>
        <v>1.0909090909090908</v>
      </c>
      <c r="H33" s="11">
        <f t="shared" si="2"/>
        <v>0.63636363636363635</v>
      </c>
      <c r="I33" s="11">
        <f t="shared" si="2"/>
        <v>9.0909090909090912E-2</v>
      </c>
      <c r="J33" s="11">
        <f t="shared" si="2"/>
        <v>1.5454545454545454</v>
      </c>
      <c r="K33" s="11">
        <f t="shared" si="2"/>
        <v>0</v>
      </c>
      <c r="L33" s="11">
        <f t="shared" si="2"/>
        <v>0</v>
      </c>
      <c r="M33" s="11">
        <f t="shared" si="2"/>
        <v>8</v>
      </c>
    </row>
    <row r="34" spans="1:13" x14ac:dyDescent="0.25">
      <c r="A34" s="9" t="str">
        <f t="shared" si="1"/>
        <v>Tremaine Richardson</v>
      </c>
      <c r="B34" s="10"/>
      <c r="C34" s="11">
        <f t="shared" si="2"/>
        <v>2.7083333333333335</v>
      </c>
      <c r="D34" s="11">
        <f t="shared" si="2"/>
        <v>1.7083333333333333</v>
      </c>
      <c r="E34" s="11">
        <f t="shared" si="2"/>
        <v>0.66666666666666663</v>
      </c>
      <c r="F34" s="11">
        <f t="shared" si="2"/>
        <v>3.7916666666666665</v>
      </c>
      <c r="G34" s="11">
        <f t="shared" si="2"/>
        <v>2.25</v>
      </c>
      <c r="H34" s="11">
        <f t="shared" si="2"/>
        <v>2.6666666666666665</v>
      </c>
      <c r="I34" s="11">
        <f t="shared" si="2"/>
        <v>4.1666666666666664E-2</v>
      </c>
      <c r="J34" s="11">
        <f t="shared" si="2"/>
        <v>1.3333333333333333</v>
      </c>
      <c r="K34" s="11">
        <f t="shared" si="2"/>
        <v>4.1666666666666664E-2</v>
      </c>
      <c r="L34" s="11">
        <f t="shared" si="2"/>
        <v>0</v>
      </c>
      <c r="M34" s="11">
        <f t="shared" si="2"/>
        <v>11.208333333333334</v>
      </c>
    </row>
    <row r="35" spans="1:13" x14ac:dyDescent="0.25">
      <c r="A35" s="9" t="str">
        <f t="shared" si="1"/>
        <v>Jordan Sembel</v>
      </c>
      <c r="B35" s="10"/>
      <c r="C35" s="11">
        <f t="shared" si="2"/>
        <v>5</v>
      </c>
      <c r="D35" s="11">
        <f t="shared" si="2"/>
        <v>1</v>
      </c>
      <c r="E35" s="11">
        <f t="shared" si="2"/>
        <v>1</v>
      </c>
      <c r="F35" s="11">
        <f t="shared" si="2"/>
        <v>11</v>
      </c>
      <c r="G35" s="11">
        <f t="shared" si="2"/>
        <v>3</v>
      </c>
      <c r="H35" s="11">
        <f t="shared" si="2"/>
        <v>1</v>
      </c>
      <c r="I35" s="11">
        <f t="shared" si="2"/>
        <v>0</v>
      </c>
      <c r="J35" s="11">
        <f t="shared" si="2"/>
        <v>1</v>
      </c>
      <c r="K35" s="11">
        <f t="shared" si="2"/>
        <v>0</v>
      </c>
      <c r="L35" s="11">
        <f t="shared" si="2"/>
        <v>0</v>
      </c>
      <c r="M35" s="11">
        <f t="shared" si="2"/>
        <v>14</v>
      </c>
    </row>
    <row r="36" spans="1:13" x14ac:dyDescent="0.25">
      <c r="A36" s="9" t="str">
        <f t="shared" si="1"/>
        <v>Beau Lloyd</v>
      </c>
      <c r="B36" s="10"/>
      <c r="C36" s="11">
        <f t="shared" si="2"/>
        <v>2</v>
      </c>
      <c r="D36" s="11">
        <f t="shared" si="2"/>
        <v>7.1428571428571425E-2</v>
      </c>
      <c r="E36" s="11">
        <f t="shared" si="2"/>
        <v>0.7857142857142857</v>
      </c>
      <c r="F36" s="11">
        <f t="shared" si="2"/>
        <v>4.6428571428571432</v>
      </c>
      <c r="G36" s="11">
        <f t="shared" si="2"/>
        <v>0.5</v>
      </c>
      <c r="H36" s="11">
        <f t="shared" si="2"/>
        <v>0.14285714285714285</v>
      </c>
      <c r="I36" s="11">
        <f t="shared" si="2"/>
        <v>0.5</v>
      </c>
      <c r="J36" s="11">
        <f t="shared" si="2"/>
        <v>1.5</v>
      </c>
      <c r="K36" s="11">
        <f t="shared" si="2"/>
        <v>0</v>
      </c>
      <c r="L36" s="11">
        <f t="shared" si="2"/>
        <v>0</v>
      </c>
      <c r="M36" s="11">
        <f t="shared" si="2"/>
        <v>5</v>
      </c>
    </row>
    <row r="37" spans="1:13" x14ac:dyDescent="0.25">
      <c r="A37" s="9" t="str">
        <f t="shared" si="1"/>
        <v>Danny Mills</v>
      </c>
      <c r="B37" s="8"/>
      <c r="C37" s="11">
        <f t="shared" si="2"/>
        <v>2</v>
      </c>
      <c r="D37" s="11">
        <f t="shared" si="2"/>
        <v>2</v>
      </c>
      <c r="E37" s="11">
        <f t="shared" si="2"/>
        <v>3</v>
      </c>
      <c r="F37" s="11">
        <f t="shared" si="2"/>
        <v>9</v>
      </c>
      <c r="G37" s="11">
        <f t="shared" si="2"/>
        <v>2</v>
      </c>
      <c r="H37" s="11">
        <f t="shared" si="2"/>
        <v>1</v>
      </c>
      <c r="I37" s="11">
        <f t="shared" si="2"/>
        <v>0</v>
      </c>
      <c r="J37" s="11">
        <f t="shared" si="2"/>
        <v>1</v>
      </c>
      <c r="K37" s="11">
        <f t="shared" si="2"/>
        <v>0</v>
      </c>
      <c r="L37" s="11">
        <f t="shared" si="2"/>
        <v>0</v>
      </c>
      <c r="M37" s="11">
        <f t="shared" si="2"/>
        <v>13</v>
      </c>
    </row>
    <row r="38" spans="1:13" x14ac:dyDescent="0.25">
      <c r="A38" s="9" t="str">
        <f t="shared" si="1"/>
        <v>Jonno Cooper</v>
      </c>
      <c r="B38" s="8"/>
      <c r="C38" s="11">
        <f t="shared" si="2"/>
        <v>0</v>
      </c>
      <c r="D38" s="11">
        <f t="shared" si="2"/>
        <v>0.66666666666666663</v>
      </c>
      <c r="E38" s="11">
        <f t="shared" si="2"/>
        <v>0.66666666666666663</v>
      </c>
      <c r="F38" s="11">
        <f t="shared" si="2"/>
        <v>3.3333333333333335</v>
      </c>
      <c r="G38" s="11">
        <f t="shared" si="2"/>
        <v>1.6666666666666667</v>
      </c>
      <c r="H38" s="11">
        <f t="shared" si="2"/>
        <v>1</v>
      </c>
      <c r="I38" s="11">
        <f t="shared" si="2"/>
        <v>0</v>
      </c>
      <c r="J38" s="11">
        <f t="shared" si="2"/>
        <v>2.3333333333333335</v>
      </c>
      <c r="K38" s="11">
        <f t="shared" si="2"/>
        <v>0</v>
      </c>
      <c r="L38" s="11">
        <f t="shared" si="2"/>
        <v>0</v>
      </c>
      <c r="M38" s="11">
        <f t="shared" si="2"/>
        <v>2.6666666666666665</v>
      </c>
    </row>
    <row r="39" spans="1:13" x14ac:dyDescent="0.25">
      <c r="A39" s="9" t="str">
        <f t="shared" si="1"/>
        <v>Pete Edwards</v>
      </c>
      <c r="B39" s="8"/>
      <c r="C39" s="11">
        <f t="shared" si="2"/>
        <v>2.875</v>
      </c>
      <c r="D39" s="11">
        <f t="shared" si="2"/>
        <v>2.25</v>
      </c>
      <c r="E39" s="11">
        <f t="shared" si="2"/>
        <v>1.25</v>
      </c>
      <c r="F39" s="11">
        <f t="shared" si="2"/>
        <v>3.25</v>
      </c>
      <c r="G39" s="11">
        <f t="shared" si="2"/>
        <v>2.125</v>
      </c>
      <c r="H39" s="11">
        <f t="shared" si="2"/>
        <v>3.125</v>
      </c>
      <c r="I39" s="11">
        <f t="shared" si="2"/>
        <v>0</v>
      </c>
      <c r="J39" s="11">
        <f t="shared" si="2"/>
        <v>2.125</v>
      </c>
      <c r="K39" s="11">
        <f t="shared" si="2"/>
        <v>0</v>
      </c>
      <c r="L39" s="11">
        <f t="shared" si="2"/>
        <v>0</v>
      </c>
      <c r="M39" s="11">
        <f t="shared" si="2"/>
        <v>13.75</v>
      </c>
    </row>
    <row r="40" spans="1:13" x14ac:dyDescent="0.25">
      <c r="A40" s="9" t="str">
        <f t="shared" si="1"/>
        <v>Jayson Mesman</v>
      </c>
      <c r="B40" s="8"/>
      <c r="C40" s="11">
        <f t="shared" si="2"/>
        <v>0.88888888888888884</v>
      </c>
      <c r="D40" s="11">
        <f t="shared" si="2"/>
        <v>0.72222222222222221</v>
      </c>
      <c r="E40" s="11">
        <f t="shared" si="2"/>
        <v>0.44444444444444442</v>
      </c>
      <c r="F40" s="11">
        <f t="shared" si="2"/>
        <v>4.3888888888888893</v>
      </c>
      <c r="G40" s="11">
        <f t="shared" si="2"/>
        <v>2.5555555555555554</v>
      </c>
      <c r="H40" s="11">
        <f t="shared" si="2"/>
        <v>1.2777777777777777</v>
      </c>
      <c r="I40" s="11">
        <f t="shared" si="2"/>
        <v>0</v>
      </c>
      <c r="J40" s="11">
        <f t="shared" si="2"/>
        <v>1.9444444444444444</v>
      </c>
      <c r="K40" s="11">
        <f t="shared" si="2"/>
        <v>5.5555555555555552E-2</v>
      </c>
      <c r="L40" s="11">
        <f t="shared" si="2"/>
        <v>0</v>
      </c>
      <c r="M40" s="11">
        <f t="shared" si="2"/>
        <v>4.3888888888888893</v>
      </c>
    </row>
    <row r="41" spans="1:13" x14ac:dyDescent="0.25">
      <c r="A41" s="9" t="str">
        <f t="shared" si="1"/>
        <v>Luke Richardson</v>
      </c>
      <c r="B41" s="17"/>
      <c r="C41" s="11">
        <f t="shared" si="2"/>
        <v>1</v>
      </c>
      <c r="D41" s="11">
        <f t="shared" si="2"/>
        <v>2</v>
      </c>
      <c r="E41" s="11">
        <f t="shared" si="2"/>
        <v>0</v>
      </c>
      <c r="F41" s="11">
        <f t="shared" si="2"/>
        <v>3</v>
      </c>
      <c r="G41" s="11">
        <f t="shared" si="2"/>
        <v>1</v>
      </c>
      <c r="H41" s="11">
        <f t="shared" si="2"/>
        <v>2</v>
      </c>
      <c r="I41" s="11">
        <f t="shared" si="2"/>
        <v>0</v>
      </c>
      <c r="J41" s="11">
        <f t="shared" si="2"/>
        <v>1</v>
      </c>
      <c r="K41" s="11">
        <f t="shared" si="2"/>
        <v>0</v>
      </c>
      <c r="L41" s="11">
        <f t="shared" si="2"/>
        <v>0</v>
      </c>
      <c r="M41" s="11">
        <f t="shared" si="2"/>
        <v>8</v>
      </c>
    </row>
    <row r="42" spans="1:13" x14ac:dyDescent="0.25">
      <c r="A42" s="9" t="str">
        <f t="shared" si="1"/>
        <v>Ash Palmer</v>
      </c>
      <c r="B42" s="17"/>
      <c r="C42" s="11">
        <f t="shared" ref="C42:M42" si="3">IF(ISNUMBER($B17),C17/$B17," ")</f>
        <v>1.2083333333333333</v>
      </c>
      <c r="D42" s="11">
        <f t="shared" si="3"/>
        <v>0.75</v>
      </c>
      <c r="E42" s="11">
        <f t="shared" si="3"/>
        <v>0.58333333333333337</v>
      </c>
      <c r="F42" s="11">
        <f t="shared" si="3"/>
        <v>5.875</v>
      </c>
      <c r="G42" s="11">
        <f t="shared" si="3"/>
        <v>2.7916666666666665</v>
      </c>
      <c r="H42" s="11">
        <f t="shared" si="3"/>
        <v>1.375</v>
      </c>
      <c r="I42" s="11">
        <f t="shared" si="3"/>
        <v>4.1666666666666664E-2</v>
      </c>
      <c r="J42" s="11">
        <f t="shared" si="3"/>
        <v>1.0416666666666667</v>
      </c>
      <c r="K42" s="11">
        <f t="shared" si="3"/>
        <v>0</v>
      </c>
      <c r="L42" s="11">
        <f t="shared" si="3"/>
        <v>0</v>
      </c>
      <c r="M42" s="11">
        <f t="shared" si="3"/>
        <v>5.25</v>
      </c>
    </row>
    <row r="43" spans="1:13" x14ac:dyDescent="0.25">
      <c r="A43" s="9" t="str">
        <f t="shared" si="1"/>
        <v>Tony Place</v>
      </c>
      <c r="B43" s="17"/>
      <c r="C43" s="11">
        <f t="shared" ref="C43:M43" si="4">IF(ISNUMBER($B18),C18/$B18," ")</f>
        <v>4</v>
      </c>
      <c r="D43" s="11">
        <f t="shared" si="4"/>
        <v>2</v>
      </c>
      <c r="E43" s="11">
        <f t="shared" si="4"/>
        <v>1</v>
      </c>
      <c r="F43" s="11">
        <f t="shared" si="4"/>
        <v>0</v>
      </c>
      <c r="G43" s="11">
        <f t="shared" si="4"/>
        <v>3</v>
      </c>
      <c r="H43" s="11">
        <f t="shared" si="4"/>
        <v>3</v>
      </c>
      <c r="I43" s="11">
        <f t="shared" si="4"/>
        <v>0</v>
      </c>
      <c r="J43" s="11">
        <f t="shared" si="4"/>
        <v>3</v>
      </c>
      <c r="K43" s="11">
        <f t="shared" si="4"/>
        <v>0</v>
      </c>
      <c r="L43" s="11">
        <f t="shared" si="4"/>
        <v>0</v>
      </c>
      <c r="M43" s="11">
        <f t="shared" si="4"/>
        <v>15</v>
      </c>
    </row>
    <row r="44" spans="1:13" x14ac:dyDescent="0.25">
      <c r="A44" s="9" t="str">
        <f t="shared" si="1"/>
        <v>Leroy Moore</v>
      </c>
      <c r="B44" s="17"/>
      <c r="C44" s="11">
        <f t="shared" ref="C44:M44" si="5">IF(ISNUMBER($B19),C19/$B19," ")</f>
        <v>2</v>
      </c>
      <c r="D44" s="11">
        <f t="shared" si="5"/>
        <v>1</v>
      </c>
      <c r="E44" s="11">
        <f t="shared" si="5"/>
        <v>0</v>
      </c>
      <c r="F44" s="11">
        <f t="shared" si="5"/>
        <v>3</v>
      </c>
      <c r="G44" s="11">
        <f t="shared" si="5"/>
        <v>1</v>
      </c>
      <c r="H44" s="11">
        <f t="shared" si="5"/>
        <v>1</v>
      </c>
      <c r="I44" s="11">
        <f t="shared" si="5"/>
        <v>1</v>
      </c>
      <c r="J44" s="11">
        <f t="shared" si="5"/>
        <v>0</v>
      </c>
      <c r="K44" s="11">
        <f t="shared" si="5"/>
        <v>0</v>
      </c>
      <c r="L44" s="11">
        <f t="shared" si="5"/>
        <v>0</v>
      </c>
      <c r="M44" s="11">
        <f t="shared" si="5"/>
        <v>7</v>
      </c>
    </row>
    <row r="45" spans="1:13" x14ac:dyDescent="0.25">
      <c r="A45" s="9" t="str">
        <f t="shared" si="1"/>
        <v>Danny Baldric</v>
      </c>
      <c r="B45" s="17"/>
      <c r="C45" s="11">
        <f t="shared" ref="C45:M45" si="6">IF(ISNUMBER($B20),C20/$B20," ")</f>
        <v>3</v>
      </c>
      <c r="D45" s="11">
        <f t="shared" si="6"/>
        <v>0</v>
      </c>
      <c r="E45" s="11">
        <f t="shared" si="6"/>
        <v>0</v>
      </c>
      <c r="F45" s="11">
        <f t="shared" si="6"/>
        <v>1</v>
      </c>
      <c r="G45" s="11">
        <f t="shared" si="6"/>
        <v>0</v>
      </c>
      <c r="H45" s="11">
        <f t="shared" si="6"/>
        <v>0</v>
      </c>
      <c r="I45" s="11">
        <f t="shared" si="6"/>
        <v>0</v>
      </c>
      <c r="J45" s="11">
        <f t="shared" si="6"/>
        <v>1</v>
      </c>
      <c r="K45" s="11">
        <f t="shared" si="6"/>
        <v>0</v>
      </c>
      <c r="L45" s="11">
        <f t="shared" si="6"/>
        <v>0</v>
      </c>
      <c r="M45" s="11">
        <f t="shared" si="6"/>
        <v>6</v>
      </c>
    </row>
    <row r="46" spans="1:13" x14ac:dyDescent="0.25">
      <c r="A46" s="9" t="str">
        <f t="shared" si="1"/>
        <v>Kai Palmer</v>
      </c>
      <c r="B46" s="17"/>
      <c r="C46" s="11">
        <f t="shared" ref="C46:M46" si="7">IF(ISNUMBER($B21),C21/$B21," ")</f>
        <v>0.8</v>
      </c>
      <c r="D46" s="11">
        <f t="shared" si="7"/>
        <v>0</v>
      </c>
      <c r="E46" s="11">
        <f t="shared" si="7"/>
        <v>0.9</v>
      </c>
      <c r="F46" s="11">
        <f t="shared" si="7"/>
        <v>5</v>
      </c>
      <c r="G46" s="11">
        <f t="shared" si="7"/>
        <v>1.2</v>
      </c>
      <c r="H46" s="11">
        <f t="shared" si="7"/>
        <v>0.9</v>
      </c>
      <c r="I46" s="11">
        <f t="shared" si="7"/>
        <v>0</v>
      </c>
      <c r="J46" s="11">
        <f t="shared" si="7"/>
        <v>1.4</v>
      </c>
      <c r="K46" s="11">
        <f t="shared" si="7"/>
        <v>0</v>
      </c>
      <c r="L46" s="11">
        <f t="shared" si="7"/>
        <v>0</v>
      </c>
      <c r="M46" s="11">
        <f t="shared" si="7"/>
        <v>2.5</v>
      </c>
    </row>
    <row r="47" spans="1:13" x14ac:dyDescent="0.25">
      <c r="A47" s="9" t="str">
        <f t="shared" si="1"/>
        <v>Nathan Spink</v>
      </c>
      <c r="B47" s="17"/>
      <c r="C47" s="11">
        <f t="shared" ref="C47:M47" si="8">IF(ISNUMBER($B22),C22/$B22," ")</f>
        <v>2.5</v>
      </c>
      <c r="D47" s="11">
        <f t="shared" si="8"/>
        <v>0.5</v>
      </c>
      <c r="E47" s="11">
        <f t="shared" si="8"/>
        <v>1</v>
      </c>
      <c r="F47" s="11">
        <f t="shared" si="8"/>
        <v>6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2.5</v>
      </c>
      <c r="K47" s="11">
        <f t="shared" si="8"/>
        <v>0</v>
      </c>
      <c r="L47" s="11">
        <f t="shared" si="8"/>
        <v>0</v>
      </c>
      <c r="M47" s="11">
        <f t="shared" si="8"/>
        <v>7.5</v>
      </c>
    </row>
    <row r="48" spans="1:13" x14ac:dyDescent="0.25">
      <c r="A48" s="9" t="str">
        <f t="shared" si="1"/>
        <v xml:space="preserve"> </v>
      </c>
      <c r="B48" s="17"/>
      <c r="C48" s="11" t="str">
        <f t="shared" ref="C48:M48" si="9">IF(ISNUMBER($B23),C23/$B23," ")</f>
        <v xml:space="preserve"> </v>
      </c>
      <c r="D48" s="11" t="str">
        <f t="shared" si="9"/>
        <v xml:space="preserve"> </v>
      </c>
      <c r="E48" s="11" t="str">
        <f t="shared" si="9"/>
        <v xml:space="preserve"> </v>
      </c>
      <c r="F48" s="11" t="str">
        <f t="shared" si="9"/>
        <v xml:space="preserve"> </v>
      </c>
      <c r="G48" s="11" t="str">
        <f t="shared" si="9"/>
        <v xml:space="preserve"> </v>
      </c>
      <c r="H48" s="11" t="str">
        <f t="shared" si="9"/>
        <v xml:space="preserve"> </v>
      </c>
      <c r="I48" s="11" t="str">
        <f t="shared" si="9"/>
        <v xml:space="preserve"> </v>
      </c>
      <c r="J48" s="11" t="str">
        <f t="shared" si="9"/>
        <v xml:space="preserve"> </v>
      </c>
      <c r="K48" s="11" t="str">
        <f t="shared" si="9"/>
        <v xml:space="preserve"> </v>
      </c>
      <c r="L48" s="11" t="str">
        <f t="shared" si="9"/>
        <v xml:space="preserve"> </v>
      </c>
      <c r="M48" s="11" t="str">
        <f t="shared" si="9"/>
        <v xml:space="preserve"> </v>
      </c>
    </row>
    <row r="49" spans="1:13" x14ac:dyDescent="0.25">
      <c r="A49" s="9" t="str">
        <f t="shared" si="1"/>
        <v xml:space="preserve"> </v>
      </c>
      <c r="B49" s="17"/>
      <c r="C49" s="11" t="str">
        <f t="shared" ref="C49:M49" si="10">IF(ISNUMBER($B24),C24/$B24," ")</f>
        <v xml:space="preserve"> </v>
      </c>
      <c r="D49" s="11" t="str">
        <f t="shared" si="10"/>
        <v xml:space="preserve"> </v>
      </c>
      <c r="E49" s="11" t="str">
        <f t="shared" si="10"/>
        <v xml:space="preserve"> </v>
      </c>
      <c r="F49" s="11" t="str">
        <f t="shared" si="10"/>
        <v xml:space="preserve"> </v>
      </c>
      <c r="G49" s="11" t="str">
        <f t="shared" si="10"/>
        <v xml:space="preserve"> </v>
      </c>
      <c r="H49" s="11" t="str">
        <f t="shared" si="10"/>
        <v xml:space="preserve"> </v>
      </c>
      <c r="I49" s="11" t="str">
        <f t="shared" si="10"/>
        <v xml:space="preserve"> </v>
      </c>
      <c r="J49" s="11" t="str">
        <f t="shared" si="10"/>
        <v xml:space="preserve"> </v>
      </c>
      <c r="K49" s="11" t="str">
        <f t="shared" si="10"/>
        <v xml:space="preserve"> </v>
      </c>
      <c r="L49" s="11" t="str">
        <f t="shared" si="10"/>
        <v xml:space="preserve"> </v>
      </c>
      <c r="M49" s="11" t="str">
        <f t="shared" si="10"/>
        <v xml:space="preserve"> </v>
      </c>
    </row>
  </sheetData>
  <mergeCells count="3">
    <mergeCell ref="A25:M25"/>
    <mergeCell ref="A26:M26"/>
    <mergeCell ref="A1:O1"/>
  </mergeCells>
  <conditionalFormatting sqref="A18:A19">
    <cfRule type="expression" dxfId="14" priority="2">
      <formula>O18&gt;12</formula>
    </cfRule>
  </conditionalFormatting>
  <conditionalFormatting sqref="A3:A17">
    <cfRule type="expression" dxfId="13" priority="1">
      <formula>O3&gt;11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36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52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23" t="s">
        <v>29</v>
      </c>
    </row>
    <row r="2" spans="1:16" x14ac:dyDescent="0.25">
      <c r="A2" s="8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17" t="s">
        <v>84</v>
      </c>
      <c r="O2" s="17" t="s">
        <v>85</v>
      </c>
    </row>
    <row r="3" spans="1:16" x14ac:dyDescent="0.25">
      <c r="A3" s="9" t="s">
        <v>30</v>
      </c>
      <c r="B3" s="10">
        <v>17</v>
      </c>
      <c r="C3" s="10">
        <v>54</v>
      </c>
      <c r="D3" s="10">
        <v>20</v>
      </c>
      <c r="E3" s="10">
        <v>24</v>
      </c>
      <c r="F3" s="10">
        <v>138</v>
      </c>
      <c r="G3" s="10">
        <v>14</v>
      </c>
      <c r="H3" s="10">
        <v>7</v>
      </c>
      <c r="I3" s="10">
        <v>31</v>
      </c>
      <c r="J3" s="10">
        <v>24</v>
      </c>
      <c r="K3" s="10">
        <v>1</v>
      </c>
      <c r="L3" s="10">
        <v>0</v>
      </c>
      <c r="M3" s="10">
        <v>192</v>
      </c>
      <c r="N3" s="17">
        <f>VLOOKUP(A3,Games!$A$2:$D$527,3,FALSE)</f>
        <v>0</v>
      </c>
      <c r="O3" s="17">
        <f>VLOOKUP(A3,Games!$A$2:$D$527,4,FALSE)</f>
        <v>17</v>
      </c>
    </row>
    <row r="4" spans="1:16" x14ac:dyDescent="0.25">
      <c r="A4" s="9" t="s">
        <v>31</v>
      </c>
      <c r="B4" s="10">
        <v>13</v>
      </c>
      <c r="C4" s="10">
        <v>49</v>
      </c>
      <c r="D4" s="10">
        <v>0</v>
      </c>
      <c r="E4" s="10">
        <v>17</v>
      </c>
      <c r="F4" s="10">
        <v>88</v>
      </c>
      <c r="G4" s="10">
        <v>14</v>
      </c>
      <c r="H4" s="10">
        <v>13</v>
      </c>
      <c r="I4" s="10">
        <v>13</v>
      </c>
      <c r="J4" s="10">
        <v>14</v>
      </c>
      <c r="K4" s="10">
        <v>0</v>
      </c>
      <c r="L4" s="10">
        <v>0</v>
      </c>
      <c r="M4" s="10">
        <v>115</v>
      </c>
      <c r="N4" s="17">
        <f>VLOOKUP(A4,Games!$A$2:$D$527,3,FALSE)</f>
        <v>0</v>
      </c>
      <c r="O4" s="17">
        <f>VLOOKUP(A4,Games!$A$2:$D$527,4,FALSE)</f>
        <v>13</v>
      </c>
    </row>
    <row r="5" spans="1:16" x14ac:dyDescent="0.25">
      <c r="A5" s="9" t="s">
        <v>32</v>
      </c>
      <c r="B5" s="10">
        <v>22</v>
      </c>
      <c r="C5" s="10">
        <v>21</v>
      </c>
      <c r="D5" s="10">
        <v>7</v>
      </c>
      <c r="E5" s="10">
        <v>15</v>
      </c>
      <c r="F5" s="10">
        <v>89</v>
      </c>
      <c r="G5" s="10">
        <v>42</v>
      </c>
      <c r="H5" s="10">
        <v>24</v>
      </c>
      <c r="I5" s="10">
        <v>1</v>
      </c>
      <c r="J5" s="10">
        <v>36</v>
      </c>
      <c r="K5" s="10">
        <v>0</v>
      </c>
      <c r="L5" s="10">
        <v>0</v>
      </c>
      <c r="M5" s="10">
        <v>78</v>
      </c>
      <c r="N5" s="17">
        <f>VLOOKUP(A5,Games!$A$2:$D$527,3,FALSE)</f>
        <v>0</v>
      </c>
      <c r="O5" s="17">
        <f>VLOOKUP(A5,Games!$A$2:$D$527,4,FALSE)</f>
        <v>22</v>
      </c>
    </row>
    <row r="6" spans="1:16" x14ac:dyDescent="0.25">
      <c r="A6" s="9" t="s">
        <v>33</v>
      </c>
      <c r="B6" s="10">
        <v>27</v>
      </c>
      <c r="C6" s="10">
        <v>42</v>
      </c>
      <c r="D6" s="10">
        <v>39</v>
      </c>
      <c r="E6" s="10">
        <v>38</v>
      </c>
      <c r="F6" s="10">
        <v>120</v>
      </c>
      <c r="G6" s="10">
        <v>71</v>
      </c>
      <c r="H6" s="10">
        <v>34</v>
      </c>
      <c r="I6" s="10">
        <v>3</v>
      </c>
      <c r="J6" s="10">
        <v>48</v>
      </c>
      <c r="K6" s="10">
        <v>0</v>
      </c>
      <c r="L6" s="10">
        <v>0</v>
      </c>
      <c r="M6" s="10">
        <v>239</v>
      </c>
      <c r="N6" s="17">
        <f>VLOOKUP(A6,Games!$A$2:$D$527,3,FALSE)</f>
        <v>0</v>
      </c>
      <c r="O6" s="17">
        <f>VLOOKUP(A6,Games!$A$2:$D$527,4,FALSE)</f>
        <v>27</v>
      </c>
    </row>
    <row r="7" spans="1:16" x14ac:dyDescent="0.25">
      <c r="A7" s="9" t="s">
        <v>114</v>
      </c>
      <c r="B7" s="10">
        <v>6</v>
      </c>
      <c r="C7" s="10">
        <v>15</v>
      </c>
      <c r="D7" s="10">
        <v>5</v>
      </c>
      <c r="E7" s="10">
        <v>5</v>
      </c>
      <c r="F7" s="10">
        <v>18</v>
      </c>
      <c r="G7" s="10">
        <v>6</v>
      </c>
      <c r="H7" s="10">
        <v>5</v>
      </c>
      <c r="I7" s="10">
        <v>1</v>
      </c>
      <c r="J7" s="10">
        <v>12</v>
      </c>
      <c r="K7" s="10">
        <v>0</v>
      </c>
      <c r="L7" s="10">
        <v>1</v>
      </c>
      <c r="M7" s="10">
        <v>50</v>
      </c>
      <c r="N7" s="17">
        <f>VLOOKUP(A7,Games!$A$2:$D$527,3,FALSE)</f>
        <v>0</v>
      </c>
      <c r="O7" s="17">
        <f>VLOOKUP(A7,Games!$A$2:$D$527,4,FALSE)</f>
        <v>6</v>
      </c>
    </row>
    <row r="8" spans="1:16" x14ac:dyDescent="0.25">
      <c r="A8" s="9" t="s">
        <v>34</v>
      </c>
      <c r="B8" s="10">
        <v>24</v>
      </c>
      <c r="C8" s="10">
        <v>29</v>
      </c>
      <c r="D8" s="10">
        <v>80</v>
      </c>
      <c r="E8" s="10">
        <v>15</v>
      </c>
      <c r="F8" s="10">
        <v>127</v>
      </c>
      <c r="G8" s="10">
        <v>31</v>
      </c>
      <c r="H8" s="10">
        <v>16</v>
      </c>
      <c r="I8" s="10">
        <v>1</v>
      </c>
      <c r="J8" s="10">
        <v>5</v>
      </c>
      <c r="K8" s="10">
        <v>0</v>
      </c>
      <c r="L8" s="10">
        <v>0</v>
      </c>
      <c r="M8" s="10">
        <v>313</v>
      </c>
      <c r="N8" s="17">
        <f>VLOOKUP(A8,Games!$A$2:$D$527,3,FALSE)</f>
        <v>1</v>
      </c>
      <c r="O8" s="17">
        <f>VLOOKUP(A8,Games!$A$2:$D$527,4,FALSE)</f>
        <v>25</v>
      </c>
    </row>
    <row r="9" spans="1:16" x14ac:dyDescent="0.25">
      <c r="A9" s="9" t="s">
        <v>35</v>
      </c>
      <c r="B9" s="10">
        <v>22</v>
      </c>
      <c r="C9" s="10">
        <v>9</v>
      </c>
      <c r="D9" s="10">
        <v>19</v>
      </c>
      <c r="E9" s="10">
        <v>5</v>
      </c>
      <c r="F9" s="10">
        <v>32</v>
      </c>
      <c r="G9" s="10">
        <v>27</v>
      </c>
      <c r="H9" s="10">
        <v>12</v>
      </c>
      <c r="I9" s="10">
        <v>0</v>
      </c>
      <c r="J9" s="10">
        <v>29</v>
      </c>
      <c r="K9" s="10">
        <v>1</v>
      </c>
      <c r="L9" s="10">
        <v>0</v>
      </c>
      <c r="M9" s="10">
        <v>80</v>
      </c>
      <c r="N9" s="17">
        <f>VLOOKUP(A9,Games!$A$2:$D$527,3,FALSE)</f>
        <v>0</v>
      </c>
      <c r="O9" s="17">
        <f>VLOOKUP(A9,Games!$A$2:$D$527,4,FALSE)</f>
        <v>22</v>
      </c>
    </row>
    <row r="10" spans="1:16" x14ac:dyDescent="0.25">
      <c r="A10" s="9" t="s">
        <v>115</v>
      </c>
      <c r="B10" s="10">
        <v>19</v>
      </c>
      <c r="C10" s="10">
        <v>107</v>
      </c>
      <c r="D10" s="10">
        <v>1</v>
      </c>
      <c r="E10" s="10">
        <v>12</v>
      </c>
      <c r="F10" s="10">
        <v>90</v>
      </c>
      <c r="G10" s="10">
        <v>54</v>
      </c>
      <c r="H10" s="10">
        <v>15</v>
      </c>
      <c r="I10" s="10">
        <v>2</v>
      </c>
      <c r="J10" s="10">
        <v>28</v>
      </c>
      <c r="K10" s="10">
        <v>0</v>
      </c>
      <c r="L10" s="10">
        <v>0</v>
      </c>
      <c r="M10" s="10">
        <v>229</v>
      </c>
      <c r="N10" s="17">
        <f>VLOOKUP(A10,Games!$A$2:$D$527,3,FALSE)</f>
        <v>0</v>
      </c>
      <c r="O10" s="17">
        <f>VLOOKUP(A10,Games!$A$2:$D$527,4,FALSE)</f>
        <v>19</v>
      </c>
    </row>
    <row r="11" spans="1:16" x14ac:dyDescent="0.25">
      <c r="A11" s="9" t="s">
        <v>177</v>
      </c>
      <c r="B11" s="10">
        <v>3</v>
      </c>
      <c r="C11" s="10">
        <v>10</v>
      </c>
      <c r="D11" s="10">
        <v>0</v>
      </c>
      <c r="E11" s="10">
        <v>3</v>
      </c>
      <c r="F11" s="10">
        <v>26</v>
      </c>
      <c r="G11" s="10">
        <v>1</v>
      </c>
      <c r="H11" s="10">
        <v>1</v>
      </c>
      <c r="I11" s="10">
        <v>1</v>
      </c>
      <c r="J11" s="10">
        <v>6</v>
      </c>
      <c r="K11" s="10">
        <v>0</v>
      </c>
      <c r="L11" s="10">
        <v>0</v>
      </c>
      <c r="M11" s="10">
        <v>23</v>
      </c>
      <c r="N11" s="17">
        <f>VLOOKUP(A11,Games!$A$2:$D$527,3,FALSE)</f>
        <v>0</v>
      </c>
      <c r="O11" s="17">
        <f>VLOOKUP(A11,Games!$A$2:$D$527,4,FALSE)</f>
        <v>3</v>
      </c>
    </row>
    <row r="12" spans="1:16" x14ac:dyDescent="0.25">
      <c r="A12" s="9" t="s">
        <v>90</v>
      </c>
      <c r="B12" s="8">
        <v>24</v>
      </c>
      <c r="C12" s="8">
        <v>22</v>
      </c>
      <c r="D12" s="8">
        <v>13</v>
      </c>
      <c r="E12" s="8">
        <v>8</v>
      </c>
      <c r="F12" s="8">
        <v>154</v>
      </c>
      <c r="G12" s="8">
        <v>114</v>
      </c>
      <c r="H12" s="8">
        <v>49</v>
      </c>
      <c r="I12" s="8">
        <v>2</v>
      </c>
      <c r="J12" s="8">
        <v>39</v>
      </c>
      <c r="K12" s="8">
        <v>0</v>
      </c>
      <c r="L12" s="8">
        <v>0</v>
      </c>
      <c r="M12" s="8">
        <v>91</v>
      </c>
      <c r="N12" s="17">
        <f>VLOOKUP(A12,Games!$A$2:$D$527,3,FALSE)</f>
        <v>0</v>
      </c>
      <c r="O12" s="17">
        <f>VLOOKUP(A12,Games!$A$2:$D$527,4,FALSE)</f>
        <v>24</v>
      </c>
    </row>
    <row r="13" spans="1:16" x14ac:dyDescent="0.25">
      <c r="A13" s="9" t="s">
        <v>183</v>
      </c>
      <c r="B13" s="8">
        <v>1</v>
      </c>
      <c r="C13" s="8">
        <v>2</v>
      </c>
      <c r="D13" s="8">
        <v>0</v>
      </c>
      <c r="E13" s="8">
        <v>0</v>
      </c>
      <c r="F13" s="8">
        <v>8</v>
      </c>
      <c r="G13" s="8">
        <v>2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4</v>
      </c>
      <c r="N13" s="17">
        <f>VLOOKUP(A13,Games!$A$2:$D$527,3,FALSE)</f>
        <v>0</v>
      </c>
      <c r="O13" s="17">
        <f>VLOOKUP(A13,Games!$A$2:$D$527,4,FALSE)</f>
        <v>1</v>
      </c>
    </row>
    <row r="14" spans="1:16" x14ac:dyDescent="0.25">
      <c r="A14" s="9" t="s">
        <v>194</v>
      </c>
      <c r="B14" s="8">
        <v>1</v>
      </c>
      <c r="C14" s="8">
        <v>4</v>
      </c>
      <c r="D14" s="8">
        <v>0</v>
      </c>
      <c r="E14" s="8">
        <v>4</v>
      </c>
      <c r="F14" s="8">
        <v>7</v>
      </c>
      <c r="G14" s="8">
        <v>0</v>
      </c>
      <c r="H14" s="8">
        <v>0</v>
      </c>
      <c r="I14" s="8">
        <v>0</v>
      </c>
      <c r="J14" s="8">
        <v>2</v>
      </c>
      <c r="K14" s="8">
        <v>0</v>
      </c>
      <c r="L14" s="8">
        <v>0</v>
      </c>
      <c r="M14" s="8">
        <v>12</v>
      </c>
      <c r="N14" s="17">
        <f>VLOOKUP(A14,Games!$A$2:$D$527,3,FALSE)</f>
        <v>0</v>
      </c>
      <c r="O14" s="17">
        <f>VLOOKUP(A14,Games!$A$2:$D$527,4,FALSE)</f>
        <v>1</v>
      </c>
    </row>
    <row r="15" spans="1:16" x14ac:dyDescent="0.25">
      <c r="A15" s="9" t="s">
        <v>201</v>
      </c>
      <c r="B15" s="8">
        <v>1</v>
      </c>
      <c r="C15" s="8">
        <v>7</v>
      </c>
      <c r="D15" s="8">
        <v>0</v>
      </c>
      <c r="E15" s="8">
        <v>0</v>
      </c>
      <c r="F15" s="8">
        <v>7</v>
      </c>
      <c r="G15" s="8">
        <v>0</v>
      </c>
      <c r="H15" s="8">
        <v>0</v>
      </c>
      <c r="I15" s="8">
        <v>1</v>
      </c>
      <c r="J15" s="8">
        <v>1</v>
      </c>
      <c r="K15" s="8">
        <v>0</v>
      </c>
      <c r="L15" s="8">
        <v>0</v>
      </c>
      <c r="M15" s="8">
        <v>14</v>
      </c>
      <c r="N15" s="17">
        <f>VLOOKUP(A15,Games!$A$2:$D$527,3,FALSE)</f>
        <v>0</v>
      </c>
      <c r="O15" s="17">
        <f>VLOOKUP(A15,Games!$A$2:$D$527,4,FALSE)</f>
        <v>1</v>
      </c>
    </row>
    <row r="16" spans="1:16" x14ac:dyDescent="0.25">
      <c r="A16" s="9" t="s">
        <v>209</v>
      </c>
      <c r="B16" s="17">
        <v>1</v>
      </c>
      <c r="C16" s="17">
        <v>2</v>
      </c>
      <c r="D16" s="17">
        <v>1</v>
      </c>
      <c r="E16" s="17">
        <v>0</v>
      </c>
      <c r="F16" s="17">
        <v>4</v>
      </c>
      <c r="G16" s="17">
        <v>0</v>
      </c>
      <c r="H16" s="17">
        <v>0</v>
      </c>
      <c r="I16" s="17">
        <v>1</v>
      </c>
      <c r="J16" s="17">
        <v>3</v>
      </c>
      <c r="K16" s="17">
        <v>0</v>
      </c>
      <c r="L16" s="17">
        <v>0</v>
      </c>
      <c r="M16" s="17">
        <v>7</v>
      </c>
      <c r="N16" s="17">
        <f>VLOOKUP(A16,Games!$A$2:$D$527,3,FALSE)</f>
        <v>0</v>
      </c>
      <c r="O16" s="17">
        <f>VLOOKUP(A16,Games!$A$2:$D$527,4,FALSE)</f>
        <v>1</v>
      </c>
    </row>
    <row r="17" spans="1:15" x14ac:dyDescent="0.25">
      <c r="A17" s="9" t="s">
        <v>210</v>
      </c>
      <c r="B17" s="17">
        <v>1</v>
      </c>
      <c r="C17" s="17">
        <v>0</v>
      </c>
      <c r="D17" s="17">
        <v>3</v>
      </c>
      <c r="E17" s="17">
        <v>0</v>
      </c>
      <c r="F17" s="17">
        <v>4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9</v>
      </c>
      <c r="N17" s="17">
        <f>VLOOKUP(A17,Games!$A$2:$D$527,3,FALSE)</f>
        <v>0</v>
      </c>
      <c r="O17" s="17">
        <f>VLOOKUP(A17,Games!$A$2:$D$527,4,FALSE)</f>
        <v>1</v>
      </c>
    </row>
    <row r="19" spans="1:15" x14ac:dyDescent="0.25">
      <c r="A19" s="31" t="s">
        <v>56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5" x14ac:dyDescent="0.25">
      <c r="A20" s="52" t="s">
        <v>29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5" x14ac:dyDescent="0.25">
      <c r="A21" s="8" t="s">
        <v>43</v>
      </c>
      <c r="B21" s="8" t="s">
        <v>44</v>
      </c>
      <c r="C21" s="8" t="s">
        <v>45</v>
      </c>
      <c r="D21" s="8" t="s">
        <v>46</v>
      </c>
      <c r="E21" s="8" t="s">
        <v>47</v>
      </c>
      <c r="F21" s="8" t="s">
        <v>48</v>
      </c>
      <c r="G21" s="8" t="s">
        <v>49</v>
      </c>
      <c r="H21" s="8" t="s">
        <v>50</v>
      </c>
      <c r="I21" s="8" t="s">
        <v>51</v>
      </c>
      <c r="J21" s="8" t="s">
        <v>52</v>
      </c>
      <c r="K21" s="8" t="s">
        <v>53</v>
      </c>
      <c r="L21" s="8" t="s">
        <v>54</v>
      </c>
      <c r="M21" s="8" t="s">
        <v>55</v>
      </c>
    </row>
    <row r="22" spans="1:15" x14ac:dyDescent="0.25">
      <c r="A22" s="9" t="str">
        <f>IF(A3=""," ",A3)</f>
        <v>Ben Heaney</v>
      </c>
      <c r="B22" s="10"/>
      <c r="C22" s="11">
        <f>IF(ISNUMBER($B3),C3/$B3," ")</f>
        <v>3.1764705882352939</v>
      </c>
      <c r="D22" s="11">
        <f>IF(ISNUMBER($B3),D3/$B3," ")</f>
        <v>1.1764705882352942</v>
      </c>
      <c r="E22" s="11">
        <f t="shared" ref="E22:M22" si="0">IF(ISNUMBER($B3),E3/$B3," ")</f>
        <v>1.411764705882353</v>
      </c>
      <c r="F22" s="11">
        <f t="shared" si="0"/>
        <v>8.117647058823529</v>
      </c>
      <c r="G22" s="11">
        <f t="shared" si="0"/>
        <v>0.82352941176470584</v>
      </c>
      <c r="H22" s="11">
        <f t="shared" si="0"/>
        <v>0.41176470588235292</v>
      </c>
      <c r="I22" s="11">
        <f t="shared" si="0"/>
        <v>1.8235294117647058</v>
      </c>
      <c r="J22" s="11">
        <f t="shared" si="0"/>
        <v>1.411764705882353</v>
      </c>
      <c r="K22" s="11">
        <f t="shared" si="0"/>
        <v>5.8823529411764705E-2</v>
      </c>
      <c r="L22" s="11">
        <f t="shared" si="0"/>
        <v>0</v>
      </c>
      <c r="M22" s="11">
        <f t="shared" si="0"/>
        <v>11.294117647058824</v>
      </c>
    </row>
    <row r="23" spans="1:15" x14ac:dyDescent="0.25">
      <c r="A23" s="9" t="str">
        <f t="shared" ref="A23:A36" si="1">IF(A4=""," ",A4)</f>
        <v>Bill Clisby</v>
      </c>
      <c r="B23" s="10"/>
      <c r="C23" s="11">
        <f t="shared" ref="C23:M34" si="2">IF(ISNUMBER($B4),C4/$B4," ")</f>
        <v>3.7692307692307692</v>
      </c>
      <c r="D23" s="11">
        <f t="shared" si="2"/>
        <v>0</v>
      </c>
      <c r="E23" s="11">
        <f t="shared" si="2"/>
        <v>1.3076923076923077</v>
      </c>
      <c r="F23" s="11">
        <f t="shared" si="2"/>
        <v>6.7692307692307692</v>
      </c>
      <c r="G23" s="11">
        <f t="shared" si="2"/>
        <v>1.0769230769230769</v>
      </c>
      <c r="H23" s="11">
        <f t="shared" si="2"/>
        <v>1</v>
      </c>
      <c r="I23" s="11">
        <f t="shared" si="2"/>
        <v>1</v>
      </c>
      <c r="J23" s="11">
        <f t="shared" si="2"/>
        <v>1.0769230769230769</v>
      </c>
      <c r="K23" s="11">
        <f t="shared" si="2"/>
        <v>0</v>
      </c>
      <c r="L23" s="11">
        <f t="shared" si="2"/>
        <v>0</v>
      </c>
      <c r="M23" s="11">
        <f t="shared" si="2"/>
        <v>8.8461538461538467</v>
      </c>
    </row>
    <row r="24" spans="1:15" x14ac:dyDescent="0.25">
      <c r="A24" s="9" t="str">
        <f t="shared" si="1"/>
        <v>Matthew Jebbink</v>
      </c>
      <c r="B24" s="10"/>
      <c r="C24" s="11">
        <f t="shared" si="2"/>
        <v>0.95454545454545459</v>
      </c>
      <c r="D24" s="11">
        <f t="shared" si="2"/>
        <v>0.31818181818181818</v>
      </c>
      <c r="E24" s="11">
        <f t="shared" si="2"/>
        <v>0.68181818181818177</v>
      </c>
      <c r="F24" s="11">
        <f t="shared" si="2"/>
        <v>4.0454545454545459</v>
      </c>
      <c r="G24" s="11">
        <f t="shared" si="2"/>
        <v>1.9090909090909092</v>
      </c>
      <c r="H24" s="11">
        <f t="shared" si="2"/>
        <v>1.0909090909090908</v>
      </c>
      <c r="I24" s="11">
        <f t="shared" si="2"/>
        <v>4.5454545454545456E-2</v>
      </c>
      <c r="J24" s="11">
        <f t="shared" si="2"/>
        <v>1.6363636363636365</v>
      </c>
      <c r="K24" s="11">
        <f t="shared" si="2"/>
        <v>0</v>
      </c>
      <c r="L24" s="11">
        <f t="shared" si="2"/>
        <v>0</v>
      </c>
      <c r="M24" s="11">
        <f t="shared" si="2"/>
        <v>3.5454545454545454</v>
      </c>
    </row>
    <row r="25" spans="1:15" x14ac:dyDescent="0.25">
      <c r="A25" s="9" t="str">
        <f t="shared" si="1"/>
        <v>Matthew Kalokerinos</v>
      </c>
      <c r="B25" s="10"/>
      <c r="C25" s="11">
        <f t="shared" si="2"/>
        <v>1.5555555555555556</v>
      </c>
      <c r="D25" s="11">
        <f t="shared" si="2"/>
        <v>1.4444444444444444</v>
      </c>
      <c r="E25" s="11">
        <f t="shared" si="2"/>
        <v>1.4074074074074074</v>
      </c>
      <c r="F25" s="11">
        <f t="shared" si="2"/>
        <v>4.4444444444444446</v>
      </c>
      <c r="G25" s="11">
        <f t="shared" si="2"/>
        <v>2.6296296296296298</v>
      </c>
      <c r="H25" s="11">
        <f t="shared" si="2"/>
        <v>1.2592592592592593</v>
      </c>
      <c r="I25" s="11">
        <f t="shared" si="2"/>
        <v>0.1111111111111111</v>
      </c>
      <c r="J25" s="11">
        <f t="shared" si="2"/>
        <v>1.7777777777777777</v>
      </c>
      <c r="K25" s="11">
        <f t="shared" si="2"/>
        <v>0</v>
      </c>
      <c r="L25" s="11">
        <f t="shared" si="2"/>
        <v>0</v>
      </c>
      <c r="M25" s="11">
        <f t="shared" si="2"/>
        <v>8.8518518518518512</v>
      </c>
    </row>
    <row r="26" spans="1:15" x14ac:dyDescent="0.25">
      <c r="A26" s="9" t="str">
        <f t="shared" si="1"/>
        <v>Nick Wilkinson</v>
      </c>
      <c r="B26" s="10"/>
      <c r="C26" s="11">
        <f t="shared" si="2"/>
        <v>2.5</v>
      </c>
      <c r="D26" s="11">
        <f t="shared" si="2"/>
        <v>0.83333333333333337</v>
      </c>
      <c r="E26" s="11">
        <f t="shared" si="2"/>
        <v>0.83333333333333337</v>
      </c>
      <c r="F26" s="11">
        <f t="shared" si="2"/>
        <v>3</v>
      </c>
      <c r="G26" s="11">
        <f t="shared" si="2"/>
        <v>1</v>
      </c>
      <c r="H26" s="11">
        <f t="shared" si="2"/>
        <v>0.83333333333333337</v>
      </c>
      <c r="I26" s="11">
        <f t="shared" si="2"/>
        <v>0.16666666666666666</v>
      </c>
      <c r="J26" s="11">
        <f t="shared" si="2"/>
        <v>2</v>
      </c>
      <c r="K26" s="11">
        <f t="shared" si="2"/>
        <v>0</v>
      </c>
      <c r="L26" s="11">
        <f t="shared" si="2"/>
        <v>0.16666666666666666</v>
      </c>
      <c r="M26" s="11">
        <f t="shared" si="2"/>
        <v>8.3333333333333339</v>
      </c>
    </row>
    <row r="27" spans="1:15" x14ac:dyDescent="0.25">
      <c r="A27" s="9" t="str">
        <f t="shared" si="1"/>
        <v>Pete Maddocks</v>
      </c>
      <c r="B27" s="10"/>
      <c r="C27" s="11">
        <f t="shared" si="2"/>
        <v>1.2083333333333333</v>
      </c>
      <c r="D27" s="11">
        <f t="shared" si="2"/>
        <v>3.3333333333333335</v>
      </c>
      <c r="E27" s="11">
        <f t="shared" si="2"/>
        <v>0.625</v>
      </c>
      <c r="F27" s="11">
        <f t="shared" si="2"/>
        <v>5.291666666666667</v>
      </c>
      <c r="G27" s="11">
        <f t="shared" si="2"/>
        <v>1.2916666666666667</v>
      </c>
      <c r="H27" s="11">
        <f t="shared" si="2"/>
        <v>0.66666666666666663</v>
      </c>
      <c r="I27" s="11">
        <f t="shared" si="2"/>
        <v>4.1666666666666664E-2</v>
      </c>
      <c r="J27" s="11">
        <f t="shared" si="2"/>
        <v>0.20833333333333334</v>
      </c>
      <c r="K27" s="11">
        <f t="shared" si="2"/>
        <v>0</v>
      </c>
      <c r="L27" s="11">
        <f t="shared" si="2"/>
        <v>0</v>
      </c>
      <c r="M27" s="11">
        <f t="shared" si="2"/>
        <v>13.041666666666666</v>
      </c>
    </row>
    <row r="28" spans="1:15" x14ac:dyDescent="0.25">
      <c r="A28" s="9" t="str">
        <f t="shared" si="1"/>
        <v>Phillip Fraser</v>
      </c>
      <c r="B28" s="10"/>
      <c r="C28" s="11">
        <f t="shared" si="2"/>
        <v>0.40909090909090912</v>
      </c>
      <c r="D28" s="11">
        <f t="shared" si="2"/>
        <v>0.86363636363636365</v>
      </c>
      <c r="E28" s="11">
        <f t="shared" si="2"/>
        <v>0.22727272727272727</v>
      </c>
      <c r="F28" s="11">
        <f t="shared" si="2"/>
        <v>1.4545454545454546</v>
      </c>
      <c r="G28" s="11">
        <f t="shared" si="2"/>
        <v>1.2272727272727273</v>
      </c>
      <c r="H28" s="11">
        <f t="shared" si="2"/>
        <v>0.54545454545454541</v>
      </c>
      <c r="I28" s="11">
        <f t="shared" si="2"/>
        <v>0</v>
      </c>
      <c r="J28" s="11">
        <f t="shared" si="2"/>
        <v>1.3181818181818181</v>
      </c>
      <c r="K28" s="11">
        <f t="shared" si="2"/>
        <v>4.5454545454545456E-2</v>
      </c>
      <c r="L28" s="11">
        <f t="shared" si="2"/>
        <v>0</v>
      </c>
      <c r="M28" s="11">
        <f t="shared" si="2"/>
        <v>3.6363636363636362</v>
      </c>
    </row>
    <row r="29" spans="1:15" x14ac:dyDescent="0.25">
      <c r="A29" s="9" t="str">
        <f t="shared" si="1"/>
        <v>Russell Koehne</v>
      </c>
      <c r="B29" s="10"/>
      <c r="C29" s="11">
        <f t="shared" si="2"/>
        <v>5.6315789473684212</v>
      </c>
      <c r="D29" s="11">
        <f t="shared" si="2"/>
        <v>5.2631578947368418E-2</v>
      </c>
      <c r="E29" s="11">
        <f t="shared" si="2"/>
        <v>0.63157894736842102</v>
      </c>
      <c r="F29" s="11">
        <f t="shared" si="2"/>
        <v>4.7368421052631575</v>
      </c>
      <c r="G29" s="11">
        <f t="shared" si="2"/>
        <v>2.8421052631578947</v>
      </c>
      <c r="H29" s="11">
        <f t="shared" si="2"/>
        <v>0.78947368421052633</v>
      </c>
      <c r="I29" s="11">
        <f t="shared" si="2"/>
        <v>0.10526315789473684</v>
      </c>
      <c r="J29" s="11">
        <f t="shared" si="2"/>
        <v>1.4736842105263157</v>
      </c>
      <c r="K29" s="11">
        <f t="shared" si="2"/>
        <v>0</v>
      </c>
      <c r="L29" s="11">
        <f t="shared" si="2"/>
        <v>0</v>
      </c>
      <c r="M29" s="11">
        <f t="shared" si="2"/>
        <v>12.052631578947368</v>
      </c>
    </row>
    <row r="30" spans="1:15" x14ac:dyDescent="0.25">
      <c r="A30" s="9" t="str">
        <f t="shared" si="1"/>
        <v>Kurt Marr</v>
      </c>
      <c r="B30" s="10"/>
      <c r="C30" s="11">
        <f t="shared" si="2"/>
        <v>3.3333333333333335</v>
      </c>
      <c r="D30" s="11">
        <f t="shared" si="2"/>
        <v>0</v>
      </c>
      <c r="E30" s="11">
        <f t="shared" si="2"/>
        <v>1</v>
      </c>
      <c r="F30" s="11">
        <f t="shared" si="2"/>
        <v>8.6666666666666661</v>
      </c>
      <c r="G30" s="11">
        <f t="shared" si="2"/>
        <v>0.33333333333333331</v>
      </c>
      <c r="H30" s="11">
        <f t="shared" si="2"/>
        <v>0.33333333333333331</v>
      </c>
      <c r="I30" s="11">
        <f t="shared" si="2"/>
        <v>0.33333333333333331</v>
      </c>
      <c r="J30" s="11">
        <f t="shared" si="2"/>
        <v>2</v>
      </c>
      <c r="K30" s="11">
        <f t="shared" si="2"/>
        <v>0</v>
      </c>
      <c r="L30" s="11">
        <f t="shared" si="2"/>
        <v>0</v>
      </c>
      <c r="M30" s="11">
        <f t="shared" si="2"/>
        <v>7.666666666666667</v>
      </c>
    </row>
    <row r="31" spans="1:15" x14ac:dyDescent="0.25">
      <c r="A31" s="9" t="str">
        <f t="shared" si="1"/>
        <v>Ash Brettell</v>
      </c>
      <c r="B31" s="8"/>
      <c r="C31" s="11">
        <f t="shared" si="2"/>
        <v>0.91666666666666663</v>
      </c>
      <c r="D31" s="11">
        <f t="shared" si="2"/>
        <v>0.54166666666666663</v>
      </c>
      <c r="E31" s="11">
        <f t="shared" si="2"/>
        <v>0.33333333333333331</v>
      </c>
      <c r="F31" s="11">
        <f t="shared" si="2"/>
        <v>6.416666666666667</v>
      </c>
      <c r="G31" s="11">
        <f t="shared" si="2"/>
        <v>4.75</v>
      </c>
      <c r="H31" s="11">
        <f t="shared" si="2"/>
        <v>2.0416666666666665</v>
      </c>
      <c r="I31" s="11">
        <f t="shared" si="2"/>
        <v>8.3333333333333329E-2</v>
      </c>
      <c r="J31" s="11">
        <f t="shared" si="2"/>
        <v>1.625</v>
      </c>
      <c r="K31" s="11">
        <f t="shared" si="2"/>
        <v>0</v>
      </c>
      <c r="L31" s="11">
        <f t="shared" si="2"/>
        <v>0</v>
      </c>
      <c r="M31" s="11">
        <f t="shared" si="2"/>
        <v>3.7916666666666665</v>
      </c>
    </row>
    <row r="32" spans="1:15" x14ac:dyDescent="0.25">
      <c r="A32" s="9" t="str">
        <f t="shared" si="1"/>
        <v>Zo Nunes</v>
      </c>
      <c r="B32" s="8"/>
      <c r="C32" s="11">
        <f t="shared" si="2"/>
        <v>2</v>
      </c>
      <c r="D32" s="11">
        <f t="shared" si="2"/>
        <v>0</v>
      </c>
      <c r="E32" s="11">
        <f t="shared" si="2"/>
        <v>0</v>
      </c>
      <c r="F32" s="11">
        <f t="shared" si="2"/>
        <v>8</v>
      </c>
      <c r="G32" s="11">
        <f t="shared" si="2"/>
        <v>2</v>
      </c>
      <c r="H32" s="11">
        <f t="shared" si="2"/>
        <v>1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4</v>
      </c>
    </row>
    <row r="33" spans="1:13" x14ac:dyDescent="0.25">
      <c r="A33" s="9" t="str">
        <f t="shared" si="1"/>
        <v>Taner Yatmaz</v>
      </c>
      <c r="B33" s="8"/>
      <c r="C33" s="11">
        <f t="shared" si="2"/>
        <v>4</v>
      </c>
      <c r="D33" s="11">
        <f t="shared" si="2"/>
        <v>0</v>
      </c>
      <c r="E33" s="11">
        <f t="shared" si="2"/>
        <v>4</v>
      </c>
      <c r="F33" s="11">
        <f t="shared" si="2"/>
        <v>7</v>
      </c>
      <c r="G33" s="11">
        <f t="shared" si="2"/>
        <v>0</v>
      </c>
      <c r="H33" s="11">
        <f t="shared" si="2"/>
        <v>0</v>
      </c>
      <c r="I33" s="11">
        <f t="shared" si="2"/>
        <v>0</v>
      </c>
      <c r="J33" s="11">
        <f t="shared" si="2"/>
        <v>2</v>
      </c>
      <c r="K33" s="11">
        <f t="shared" si="2"/>
        <v>0</v>
      </c>
      <c r="L33" s="11">
        <f t="shared" si="2"/>
        <v>0</v>
      </c>
      <c r="M33" s="11">
        <f t="shared" si="2"/>
        <v>12</v>
      </c>
    </row>
    <row r="34" spans="1:13" x14ac:dyDescent="0.25">
      <c r="A34" s="9" t="str">
        <f t="shared" si="1"/>
        <v>Ghost Tanner</v>
      </c>
      <c r="B34" s="8"/>
      <c r="C34" s="11">
        <f t="shared" si="2"/>
        <v>7</v>
      </c>
      <c r="D34" s="11">
        <f t="shared" si="2"/>
        <v>0</v>
      </c>
      <c r="E34" s="11">
        <f t="shared" si="2"/>
        <v>0</v>
      </c>
      <c r="F34" s="11">
        <f t="shared" si="2"/>
        <v>7</v>
      </c>
      <c r="G34" s="11">
        <f t="shared" si="2"/>
        <v>0</v>
      </c>
      <c r="H34" s="11">
        <f t="shared" si="2"/>
        <v>0</v>
      </c>
      <c r="I34" s="11">
        <f t="shared" si="2"/>
        <v>1</v>
      </c>
      <c r="J34" s="11">
        <f t="shared" si="2"/>
        <v>1</v>
      </c>
      <c r="K34" s="11">
        <f t="shared" si="2"/>
        <v>0</v>
      </c>
      <c r="L34" s="11">
        <f t="shared" si="2"/>
        <v>0</v>
      </c>
      <c r="M34" s="11">
        <f t="shared" si="2"/>
        <v>14</v>
      </c>
    </row>
    <row r="35" spans="1:13" x14ac:dyDescent="0.25">
      <c r="A35" s="9" t="str">
        <f t="shared" si="1"/>
        <v>Simon Cotton</v>
      </c>
      <c r="B35" s="17"/>
      <c r="C35" s="11">
        <f t="shared" ref="C35:M35" si="3">IF(ISNUMBER($B16),C16/$B16," ")</f>
        <v>2</v>
      </c>
      <c r="D35" s="11">
        <f t="shared" si="3"/>
        <v>1</v>
      </c>
      <c r="E35" s="11">
        <f t="shared" si="3"/>
        <v>0</v>
      </c>
      <c r="F35" s="11">
        <f t="shared" si="3"/>
        <v>4</v>
      </c>
      <c r="G35" s="11">
        <f t="shared" si="3"/>
        <v>0</v>
      </c>
      <c r="H35" s="11">
        <f t="shared" si="3"/>
        <v>0</v>
      </c>
      <c r="I35" s="11">
        <f t="shared" si="3"/>
        <v>1</v>
      </c>
      <c r="J35" s="11">
        <f t="shared" si="3"/>
        <v>3</v>
      </c>
      <c r="K35" s="11">
        <f t="shared" si="3"/>
        <v>0</v>
      </c>
      <c r="L35" s="11">
        <f t="shared" si="3"/>
        <v>0</v>
      </c>
      <c r="M35" s="11">
        <f t="shared" si="3"/>
        <v>7</v>
      </c>
    </row>
    <row r="36" spans="1:13" x14ac:dyDescent="0.25">
      <c r="A36" s="9" t="str">
        <f t="shared" si="1"/>
        <v>Ben Marr</v>
      </c>
      <c r="B36" s="17"/>
      <c r="C36" s="11">
        <f t="shared" ref="C36:M36" si="4">IF(ISNUMBER($B17),C17/$B17," ")</f>
        <v>0</v>
      </c>
      <c r="D36" s="11">
        <f t="shared" si="4"/>
        <v>3</v>
      </c>
      <c r="E36" s="11">
        <f t="shared" si="4"/>
        <v>0</v>
      </c>
      <c r="F36" s="11">
        <f t="shared" si="4"/>
        <v>4</v>
      </c>
      <c r="G36" s="11">
        <f t="shared" si="4"/>
        <v>1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9</v>
      </c>
    </row>
  </sheetData>
  <mergeCells count="3">
    <mergeCell ref="A19:M19"/>
    <mergeCell ref="A20:M20"/>
    <mergeCell ref="A1:O1"/>
  </mergeCells>
  <conditionalFormatting sqref="A12:A13">
    <cfRule type="expression" dxfId="12" priority="2">
      <formula>O12&gt;12</formula>
    </cfRule>
  </conditionalFormatting>
  <conditionalFormatting sqref="A3:A11">
    <cfRule type="expression" dxfId="11" priority="1">
      <formula>O3&gt;11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Top 15</vt:lpstr>
      <vt:lpstr>Leaders</vt:lpstr>
      <vt:lpstr>AKOM</vt:lpstr>
      <vt:lpstr>All4Show</vt:lpstr>
      <vt:lpstr>Baitong Ballers</vt:lpstr>
      <vt:lpstr>Beavers</vt:lpstr>
      <vt:lpstr>Brownies</vt:lpstr>
      <vt:lpstr>Diablos</vt:lpstr>
      <vt:lpstr>Hornets</vt:lpstr>
      <vt:lpstr>Phantoms</vt:lpstr>
      <vt:lpstr>Spartans</vt:lpstr>
      <vt:lpstr>Strays</vt:lpstr>
      <vt:lpstr>Team Rocket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2019-12-19T21:26:11Z</dcterms:modified>
</cp:coreProperties>
</file>