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Top 10" sheetId="1" r:id="rId1"/>
    <sheet name="Leaders" sheetId="12" r:id="rId2"/>
    <sheet name="Average Joes" sheetId="2" r:id="rId3"/>
    <sheet name="Cunning Stunts" sheetId="3" r:id="rId4"/>
    <sheet name="Hawks" sheetId="4" r:id="rId5"/>
    <sheet name="HBW Cannons" sheetId="5" r:id="rId6"/>
    <sheet name="Honey Badgers" sheetId="6" r:id="rId7"/>
    <sheet name="Pork Swords" sheetId="7" r:id="rId8"/>
    <sheet name="Ramblin' On" sheetId="8" r:id="rId9"/>
    <sheet name="Shenanigans" sheetId="9" r:id="rId10"/>
    <sheet name="Spectres" sheetId="10" r:id="rId11"/>
    <sheet name="Games" sheetId="13" state="hidden" r:id="rId12"/>
  </sheets>
  <definedNames>
    <definedName name="_AMO_UniqueIdentifier" hidden="1">"'dc29a0b2-7d45-42f4-b612-03a16c51f5ce'"</definedName>
  </definedNames>
  <calcPr calcId="162913"/>
</workbook>
</file>

<file path=xl/calcChain.xml><?xml version="1.0" encoding="utf-8"?>
<calcChain xmlns="http://schemas.openxmlformats.org/spreadsheetml/2006/main">
  <c r="N26" i="8" l="1"/>
  <c r="O26" i="8"/>
  <c r="A41" i="4"/>
  <c r="C41" i="4"/>
  <c r="D41" i="4"/>
  <c r="E41" i="4"/>
  <c r="F41" i="4"/>
  <c r="G41" i="4"/>
  <c r="H41" i="4"/>
  <c r="I41" i="4"/>
  <c r="J41" i="4"/>
  <c r="K41" i="4"/>
  <c r="L41" i="4"/>
  <c r="M41" i="4"/>
  <c r="N12" i="5" l="1"/>
  <c r="O12" i="5"/>
  <c r="N13" i="5"/>
  <c r="O13" i="5"/>
  <c r="N19" i="4"/>
  <c r="O19" i="4"/>
  <c r="N4" i="10" l="1"/>
  <c r="O4" i="10"/>
  <c r="N5" i="10"/>
  <c r="O5" i="10"/>
  <c r="N6" i="10"/>
  <c r="O6" i="10"/>
  <c r="N7" i="10"/>
  <c r="O7" i="10"/>
  <c r="N8" i="10"/>
  <c r="O8" i="10"/>
  <c r="N9" i="10"/>
  <c r="O9" i="10"/>
  <c r="N10" i="10"/>
  <c r="O10" i="10"/>
  <c r="N11" i="10"/>
  <c r="O11" i="10"/>
  <c r="N12" i="10"/>
  <c r="O12" i="10"/>
  <c r="N13" i="10"/>
  <c r="O13" i="10"/>
  <c r="N14" i="10"/>
  <c r="O14" i="10"/>
  <c r="N15" i="10"/>
  <c r="O15" i="10"/>
  <c r="N16" i="10"/>
  <c r="O16" i="10"/>
  <c r="N17" i="10"/>
  <c r="O17" i="10"/>
  <c r="N18" i="10"/>
  <c r="O18" i="10"/>
  <c r="N19" i="10"/>
  <c r="O19" i="10"/>
  <c r="N20" i="10"/>
  <c r="O20" i="10"/>
  <c r="O3" i="10"/>
  <c r="N3" i="10"/>
  <c r="N4" i="9"/>
  <c r="O4" i="9"/>
  <c r="N5" i="9"/>
  <c r="O5" i="9"/>
  <c r="N6" i="9"/>
  <c r="O6" i="9"/>
  <c r="N7" i="9"/>
  <c r="O7" i="9"/>
  <c r="N8" i="9"/>
  <c r="O8" i="9"/>
  <c r="N9" i="9"/>
  <c r="O9" i="9"/>
  <c r="N10" i="9"/>
  <c r="O10" i="9"/>
  <c r="N11" i="9"/>
  <c r="O11" i="9"/>
  <c r="N12" i="9"/>
  <c r="O12" i="9"/>
  <c r="N13" i="9"/>
  <c r="O13" i="9"/>
  <c r="N14" i="9"/>
  <c r="O14" i="9"/>
  <c r="N15" i="9"/>
  <c r="O15" i="9"/>
  <c r="N16" i="9"/>
  <c r="O16" i="9"/>
  <c r="N17" i="9"/>
  <c r="O17" i="9"/>
  <c r="N18" i="9"/>
  <c r="O18" i="9"/>
  <c r="N19" i="9"/>
  <c r="O19" i="9"/>
  <c r="N20" i="9"/>
  <c r="O20" i="9"/>
  <c r="N21" i="9"/>
  <c r="O21" i="9"/>
  <c r="N22" i="9"/>
  <c r="O22" i="9"/>
  <c r="N23" i="9"/>
  <c r="O23" i="9"/>
  <c r="N24" i="9"/>
  <c r="O24" i="9"/>
  <c r="O3" i="9"/>
  <c r="N3" i="9"/>
  <c r="N4" i="8"/>
  <c r="O4" i="8"/>
  <c r="N5" i="8"/>
  <c r="O5" i="8"/>
  <c r="N6" i="8"/>
  <c r="O6" i="8"/>
  <c r="N7" i="8"/>
  <c r="O7" i="8"/>
  <c r="N8" i="8"/>
  <c r="O8" i="8"/>
  <c r="N9" i="8"/>
  <c r="O9" i="8"/>
  <c r="N10" i="8"/>
  <c r="O10" i="8"/>
  <c r="N11" i="8"/>
  <c r="O11" i="8"/>
  <c r="N12" i="8"/>
  <c r="O12" i="8"/>
  <c r="N13" i="8"/>
  <c r="O13" i="8"/>
  <c r="N14" i="8"/>
  <c r="O14" i="8"/>
  <c r="N15" i="8"/>
  <c r="O15" i="8"/>
  <c r="N16" i="8"/>
  <c r="O16" i="8"/>
  <c r="N17" i="8"/>
  <c r="O17" i="8"/>
  <c r="N18" i="8"/>
  <c r="O18" i="8"/>
  <c r="N19" i="8"/>
  <c r="O19" i="8"/>
  <c r="N20" i="8"/>
  <c r="O20" i="8"/>
  <c r="N21" i="8"/>
  <c r="O21" i="8"/>
  <c r="N22" i="8"/>
  <c r="O22" i="8"/>
  <c r="N23" i="8"/>
  <c r="O23" i="8"/>
  <c r="N24" i="8"/>
  <c r="O24" i="8"/>
  <c r="N25" i="8"/>
  <c r="O25" i="8"/>
  <c r="O3" i="8"/>
  <c r="N3" i="8"/>
  <c r="N4" i="7"/>
  <c r="O4" i="7"/>
  <c r="N5" i="7"/>
  <c r="O5" i="7"/>
  <c r="N6" i="7"/>
  <c r="O6" i="7"/>
  <c r="N7" i="7"/>
  <c r="O7" i="7"/>
  <c r="N8" i="7"/>
  <c r="O8" i="7"/>
  <c r="N9" i="7"/>
  <c r="O9" i="7"/>
  <c r="N10" i="7"/>
  <c r="O10" i="7"/>
  <c r="N11" i="7"/>
  <c r="O11" i="7"/>
  <c r="N12" i="7"/>
  <c r="O12" i="7"/>
  <c r="N13" i="7"/>
  <c r="O13" i="7"/>
  <c r="N14" i="7"/>
  <c r="O14" i="7"/>
  <c r="N15" i="7"/>
  <c r="O15" i="7"/>
  <c r="N16" i="7"/>
  <c r="O16" i="7"/>
  <c r="N17" i="7"/>
  <c r="O17" i="7"/>
  <c r="N18" i="7"/>
  <c r="O18" i="7"/>
  <c r="O3" i="7"/>
  <c r="N3" i="7"/>
  <c r="N4" i="6"/>
  <c r="O4" i="6"/>
  <c r="N5" i="6"/>
  <c r="O5" i="6"/>
  <c r="N6" i="6"/>
  <c r="O6" i="6"/>
  <c r="N7" i="6"/>
  <c r="O7" i="6"/>
  <c r="N8" i="6"/>
  <c r="O8" i="6"/>
  <c r="N9" i="6"/>
  <c r="O9" i="6"/>
  <c r="N10" i="6"/>
  <c r="O10" i="6"/>
  <c r="N11" i="6"/>
  <c r="O11" i="6"/>
  <c r="N12" i="6"/>
  <c r="O12" i="6"/>
  <c r="N13" i="6"/>
  <c r="O13" i="6"/>
  <c r="N14" i="6"/>
  <c r="O14" i="6"/>
  <c r="N15" i="6"/>
  <c r="O15" i="6"/>
  <c r="O3" i="6"/>
  <c r="N3" i="6"/>
  <c r="N4" i="5"/>
  <c r="O4" i="5"/>
  <c r="N5" i="5"/>
  <c r="O5" i="5"/>
  <c r="N6" i="5"/>
  <c r="O6" i="5"/>
  <c r="N7" i="5"/>
  <c r="O7" i="5"/>
  <c r="N8" i="5"/>
  <c r="O8" i="5"/>
  <c r="N9" i="5"/>
  <c r="O9" i="5"/>
  <c r="N10" i="5"/>
  <c r="O10" i="5"/>
  <c r="N11" i="5"/>
  <c r="O11" i="5"/>
  <c r="O3" i="5"/>
  <c r="N3" i="5"/>
  <c r="N4" i="4"/>
  <c r="O4" i="4"/>
  <c r="N5" i="4"/>
  <c r="O5" i="4"/>
  <c r="N6" i="4"/>
  <c r="O6" i="4"/>
  <c r="N7" i="4"/>
  <c r="O7" i="4"/>
  <c r="N8" i="4"/>
  <c r="O8" i="4"/>
  <c r="N9" i="4"/>
  <c r="O9" i="4"/>
  <c r="N10" i="4"/>
  <c r="O10" i="4"/>
  <c r="N11" i="4"/>
  <c r="O11" i="4"/>
  <c r="N12" i="4"/>
  <c r="O12" i="4"/>
  <c r="N13" i="4"/>
  <c r="O13" i="4"/>
  <c r="N14" i="4"/>
  <c r="O14" i="4"/>
  <c r="N15" i="4"/>
  <c r="O15" i="4"/>
  <c r="N16" i="4"/>
  <c r="O16" i="4"/>
  <c r="N17" i="4"/>
  <c r="O17" i="4"/>
  <c r="N18" i="4"/>
  <c r="O18" i="4"/>
  <c r="O3" i="4"/>
  <c r="N3" i="4"/>
  <c r="N4" i="3"/>
  <c r="O4" i="3"/>
  <c r="N5" i="3"/>
  <c r="O5" i="3"/>
  <c r="N6" i="3"/>
  <c r="O6" i="3"/>
  <c r="N7" i="3"/>
  <c r="O7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O3" i="3"/>
  <c r="N3" i="3"/>
  <c r="O14" i="2"/>
  <c r="O13" i="2"/>
  <c r="O12" i="2"/>
  <c r="O11" i="2"/>
  <c r="O10" i="2"/>
  <c r="O9" i="2"/>
  <c r="O8" i="2"/>
  <c r="O7" i="2"/>
  <c r="O6" i="2"/>
  <c r="O5" i="2"/>
  <c r="O4" i="2"/>
  <c r="O3" i="2"/>
  <c r="N14" i="2"/>
  <c r="N13" i="2"/>
  <c r="N12" i="2"/>
  <c r="N11" i="2"/>
  <c r="N10" i="2"/>
  <c r="N9" i="2"/>
  <c r="N8" i="2"/>
  <c r="N7" i="2"/>
  <c r="N6" i="2"/>
  <c r="N5" i="2"/>
  <c r="N4" i="2"/>
  <c r="N3" i="2"/>
  <c r="A40" i="4"/>
  <c r="C40" i="4"/>
  <c r="D40" i="4"/>
  <c r="E40" i="4"/>
  <c r="F40" i="4"/>
  <c r="G40" i="4"/>
  <c r="H40" i="4"/>
  <c r="I40" i="4"/>
  <c r="J40" i="4"/>
  <c r="K40" i="4"/>
  <c r="L40" i="4"/>
  <c r="M40" i="4"/>
  <c r="A47" i="10" l="1"/>
  <c r="C47" i="10"/>
  <c r="D47" i="10"/>
  <c r="E47" i="10"/>
  <c r="F47" i="10"/>
  <c r="G47" i="10"/>
  <c r="H47" i="10"/>
  <c r="I47" i="10"/>
  <c r="J47" i="10"/>
  <c r="K47" i="10"/>
  <c r="L47" i="10"/>
  <c r="M47" i="10"/>
  <c r="A39" i="4"/>
  <c r="C39" i="4"/>
  <c r="D39" i="4"/>
  <c r="E39" i="4"/>
  <c r="F39" i="4"/>
  <c r="G39" i="4"/>
  <c r="H39" i="4"/>
  <c r="I39" i="4"/>
  <c r="J39" i="4"/>
  <c r="K39" i="4"/>
  <c r="L39" i="4"/>
  <c r="M39" i="4"/>
  <c r="A43" i="10" l="1"/>
  <c r="C43" i="10"/>
  <c r="D43" i="10"/>
  <c r="E43" i="10"/>
  <c r="F43" i="10"/>
  <c r="G43" i="10"/>
  <c r="H43" i="10"/>
  <c r="I43" i="10"/>
  <c r="J43" i="10"/>
  <c r="K43" i="10"/>
  <c r="L43" i="10"/>
  <c r="M43" i="10"/>
  <c r="A44" i="10"/>
  <c r="C44" i="10"/>
  <c r="D44" i="10"/>
  <c r="E44" i="10"/>
  <c r="F44" i="10"/>
  <c r="G44" i="10"/>
  <c r="H44" i="10"/>
  <c r="I44" i="10"/>
  <c r="J44" i="10"/>
  <c r="K44" i="10"/>
  <c r="L44" i="10"/>
  <c r="M44" i="10"/>
  <c r="A45" i="10"/>
  <c r="C45" i="10"/>
  <c r="D45" i="10"/>
  <c r="E45" i="10"/>
  <c r="F45" i="10"/>
  <c r="G45" i="10"/>
  <c r="H45" i="10"/>
  <c r="I45" i="10"/>
  <c r="J45" i="10"/>
  <c r="K45" i="10"/>
  <c r="L45" i="10"/>
  <c r="M45" i="10"/>
  <c r="A46" i="10"/>
  <c r="C46" i="10"/>
  <c r="D46" i="10"/>
  <c r="E46" i="10"/>
  <c r="F46" i="10"/>
  <c r="G46" i="10"/>
  <c r="H46" i="10"/>
  <c r="I46" i="10"/>
  <c r="J46" i="10"/>
  <c r="K46" i="10"/>
  <c r="L46" i="10"/>
  <c r="M46" i="10"/>
  <c r="A53" i="9"/>
  <c r="C53" i="9"/>
  <c r="D53" i="9"/>
  <c r="E53" i="9"/>
  <c r="F53" i="9"/>
  <c r="G53" i="9"/>
  <c r="H53" i="9"/>
  <c r="I53" i="9"/>
  <c r="J53" i="9"/>
  <c r="K53" i="9"/>
  <c r="L53" i="9"/>
  <c r="M53" i="9"/>
  <c r="A50" i="9"/>
  <c r="C50" i="9"/>
  <c r="D50" i="9"/>
  <c r="E50" i="9"/>
  <c r="F50" i="9"/>
  <c r="G50" i="9"/>
  <c r="H50" i="9"/>
  <c r="I50" i="9"/>
  <c r="J50" i="9"/>
  <c r="K50" i="9"/>
  <c r="L50" i="9"/>
  <c r="M50" i="9"/>
  <c r="A51" i="9"/>
  <c r="C51" i="9"/>
  <c r="D51" i="9"/>
  <c r="E51" i="9"/>
  <c r="F51" i="9"/>
  <c r="G51" i="9"/>
  <c r="H51" i="9"/>
  <c r="I51" i="9"/>
  <c r="J51" i="9"/>
  <c r="K51" i="9"/>
  <c r="L51" i="9"/>
  <c r="M51" i="9"/>
  <c r="A52" i="9"/>
  <c r="C52" i="9"/>
  <c r="D52" i="9"/>
  <c r="E52" i="9"/>
  <c r="F52" i="9"/>
  <c r="G52" i="9"/>
  <c r="H52" i="9"/>
  <c r="I52" i="9"/>
  <c r="J52" i="9"/>
  <c r="K52" i="9"/>
  <c r="L52" i="9"/>
  <c r="M52" i="9"/>
  <c r="A49" i="9" l="1"/>
  <c r="C49" i="9"/>
  <c r="D49" i="9"/>
  <c r="E49" i="9"/>
  <c r="F49" i="9"/>
  <c r="G49" i="9"/>
  <c r="H49" i="9"/>
  <c r="I49" i="9"/>
  <c r="J49" i="9"/>
  <c r="K49" i="9"/>
  <c r="L49" i="9"/>
  <c r="M49" i="9"/>
  <c r="A46" i="9"/>
  <c r="C46" i="9"/>
  <c r="D46" i="9"/>
  <c r="E46" i="9"/>
  <c r="F46" i="9"/>
  <c r="G46" i="9"/>
  <c r="H46" i="9"/>
  <c r="I46" i="9"/>
  <c r="J46" i="9"/>
  <c r="K46" i="9"/>
  <c r="L46" i="9"/>
  <c r="M46" i="9"/>
  <c r="A47" i="9"/>
  <c r="C47" i="9"/>
  <c r="D47" i="9"/>
  <c r="E47" i="9"/>
  <c r="F47" i="9"/>
  <c r="G47" i="9"/>
  <c r="H47" i="9"/>
  <c r="I47" i="9"/>
  <c r="J47" i="9"/>
  <c r="K47" i="9"/>
  <c r="L47" i="9"/>
  <c r="M47" i="9"/>
  <c r="A48" i="9"/>
  <c r="C48" i="9"/>
  <c r="D48" i="9"/>
  <c r="E48" i="9"/>
  <c r="F48" i="9"/>
  <c r="G48" i="9"/>
  <c r="H48" i="9"/>
  <c r="I48" i="9"/>
  <c r="J48" i="9"/>
  <c r="K48" i="9"/>
  <c r="L48" i="9"/>
  <c r="M48" i="9"/>
  <c r="A38" i="4" l="1"/>
  <c r="C38" i="4"/>
  <c r="D38" i="4"/>
  <c r="E38" i="4"/>
  <c r="F38" i="4"/>
  <c r="G38" i="4"/>
  <c r="H38" i="4"/>
  <c r="I38" i="4"/>
  <c r="J38" i="4"/>
  <c r="K38" i="4"/>
  <c r="L38" i="4"/>
  <c r="M38" i="4"/>
  <c r="A50" i="8" l="1"/>
  <c r="C50" i="8"/>
  <c r="D50" i="8"/>
  <c r="E50" i="8"/>
  <c r="F50" i="8"/>
  <c r="G50" i="8"/>
  <c r="H50" i="8"/>
  <c r="I50" i="8"/>
  <c r="J50" i="8"/>
  <c r="K50" i="8"/>
  <c r="L50" i="8"/>
  <c r="M50" i="8"/>
  <c r="A51" i="8"/>
  <c r="C51" i="8"/>
  <c r="D51" i="8"/>
  <c r="E51" i="8"/>
  <c r="F51" i="8"/>
  <c r="G51" i="8"/>
  <c r="H51" i="8"/>
  <c r="I51" i="8"/>
  <c r="J51" i="8"/>
  <c r="K51" i="8"/>
  <c r="L51" i="8"/>
  <c r="M51" i="8"/>
  <c r="A49" i="8" l="1"/>
  <c r="C49" i="8"/>
  <c r="D49" i="8"/>
  <c r="E49" i="8"/>
  <c r="F49" i="8"/>
  <c r="G49" i="8"/>
  <c r="H49" i="8"/>
  <c r="I49" i="8"/>
  <c r="J49" i="8"/>
  <c r="K49" i="8"/>
  <c r="L49" i="8"/>
  <c r="M49" i="8"/>
  <c r="A38" i="7"/>
  <c r="C38" i="7"/>
  <c r="D38" i="7"/>
  <c r="E38" i="7"/>
  <c r="F38" i="7"/>
  <c r="G38" i="7"/>
  <c r="H38" i="7"/>
  <c r="I38" i="7"/>
  <c r="J38" i="7"/>
  <c r="K38" i="7"/>
  <c r="L38" i="7"/>
  <c r="M38" i="7"/>
  <c r="A37" i="7" l="1"/>
  <c r="C37" i="7"/>
  <c r="D37" i="7"/>
  <c r="E37" i="7"/>
  <c r="F37" i="7"/>
  <c r="G37" i="7"/>
  <c r="H37" i="7"/>
  <c r="I37" i="7"/>
  <c r="J37" i="7"/>
  <c r="K37" i="7"/>
  <c r="L37" i="7"/>
  <c r="M37" i="7"/>
  <c r="A36" i="7"/>
  <c r="C36" i="7"/>
  <c r="D36" i="7"/>
  <c r="E36" i="7"/>
  <c r="F36" i="7"/>
  <c r="G36" i="7"/>
  <c r="H36" i="7"/>
  <c r="I36" i="7"/>
  <c r="J36" i="7"/>
  <c r="K36" i="7"/>
  <c r="L36" i="7"/>
  <c r="M36" i="7"/>
  <c r="A45" i="9" l="1"/>
  <c r="C45" i="9"/>
  <c r="D45" i="9"/>
  <c r="E45" i="9"/>
  <c r="F45" i="9"/>
  <c r="G45" i="9"/>
  <c r="H45" i="9"/>
  <c r="I45" i="9"/>
  <c r="J45" i="9"/>
  <c r="K45" i="9"/>
  <c r="L45" i="9"/>
  <c r="M45" i="9"/>
  <c r="A46" i="8"/>
  <c r="C46" i="8"/>
  <c r="D46" i="8"/>
  <c r="E46" i="8"/>
  <c r="F46" i="8"/>
  <c r="G46" i="8"/>
  <c r="H46" i="8"/>
  <c r="I46" i="8"/>
  <c r="J46" i="8"/>
  <c r="K46" i="8"/>
  <c r="L46" i="8"/>
  <c r="M46" i="8"/>
  <c r="A47" i="8"/>
  <c r="C47" i="8"/>
  <c r="D47" i="8"/>
  <c r="E47" i="8"/>
  <c r="F47" i="8"/>
  <c r="G47" i="8"/>
  <c r="H47" i="8"/>
  <c r="I47" i="8"/>
  <c r="J47" i="8"/>
  <c r="K47" i="8"/>
  <c r="L47" i="8"/>
  <c r="M47" i="8"/>
  <c r="A48" i="8"/>
  <c r="C48" i="8"/>
  <c r="D48" i="8"/>
  <c r="E48" i="8"/>
  <c r="F48" i="8"/>
  <c r="G48" i="8"/>
  <c r="H48" i="8"/>
  <c r="I48" i="8"/>
  <c r="J48" i="8"/>
  <c r="K48" i="8"/>
  <c r="L48" i="8"/>
  <c r="M48" i="8"/>
  <c r="A43" i="8"/>
  <c r="C43" i="8"/>
  <c r="D43" i="8"/>
  <c r="E43" i="8"/>
  <c r="F43" i="8"/>
  <c r="G43" i="8"/>
  <c r="H43" i="8"/>
  <c r="I43" i="8"/>
  <c r="J43" i="8"/>
  <c r="K43" i="8"/>
  <c r="L43" i="8"/>
  <c r="M43" i="8"/>
  <c r="A44" i="8"/>
  <c r="C44" i="8"/>
  <c r="D44" i="8"/>
  <c r="E44" i="8"/>
  <c r="F44" i="8"/>
  <c r="G44" i="8"/>
  <c r="H44" i="8"/>
  <c r="I44" i="8"/>
  <c r="J44" i="8"/>
  <c r="K44" i="8"/>
  <c r="L44" i="8"/>
  <c r="M44" i="8"/>
  <c r="A45" i="8"/>
  <c r="C45" i="8"/>
  <c r="D45" i="8"/>
  <c r="E45" i="8"/>
  <c r="F45" i="8"/>
  <c r="G45" i="8"/>
  <c r="H45" i="8"/>
  <c r="I45" i="8"/>
  <c r="J45" i="8"/>
  <c r="K45" i="8"/>
  <c r="L45" i="8"/>
  <c r="M45" i="8"/>
  <c r="A42" i="10" l="1"/>
  <c r="C42" i="10"/>
  <c r="D42" i="10"/>
  <c r="E42" i="10"/>
  <c r="F42" i="10"/>
  <c r="G42" i="10"/>
  <c r="H42" i="10"/>
  <c r="I42" i="10"/>
  <c r="J42" i="10"/>
  <c r="K42" i="10"/>
  <c r="L42" i="10"/>
  <c r="M42" i="10"/>
  <c r="A41" i="10" l="1"/>
  <c r="C41" i="10"/>
  <c r="D41" i="10"/>
  <c r="E41" i="10"/>
  <c r="F41" i="10"/>
  <c r="G41" i="10"/>
  <c r="H41" i="10"/>
  <c r="I41" i="10"/>
  <c r="J41" i="10"/>
  <c r="K41" i="10"/>
  <c r="L41" i="10"/>
  <c r="M41" i="10"/>
  <c r="A43" i="9" l="1"/>
  <c r="C43" i="9"/>
  <c r="D43" i="9"/>
  <c r="E43" i="9"/>
  <c r="F43" i="9"/>
  <c r="G43" i="9"/>
  <c r="H43" i="9"/>
  <c r="I43" i="9"/>
  <c r="J43" i="9"/>
  <c r="K43" i="9"/>
  <c r="L43" i="9"/>
  <c r="M43" i="9"/>
  <c r="A44" i="9"/>
  <c r="C44" i="9"/>
  <c r="D44" i="9"/>
  <c r="E44" i="9"/>
  <c r="F44" i="9"/>
  <c r="G44" i="9"/>
  <c r="H44" i="9"/>
  <c r="I44" i="9"/>
  <c r="J44" i="9"/>
  <c r="K44" i="9"/>
  <c r="L44" i="9"/>
  <c r="M44" i="9"/>
  <c r="A40" i="10"/>
  <c r="C40" i="10"/>
  <c r="D40" i="10"/>
  <c r="E40" i="10"/>
  <c r="F40" i="10"/>
  <c r="G40" i="10"/>
  <c r="H40" i="10"/>
  <c r="I40" i="10"/>
  <c r="J40" i="10"/>
  <c r="K40" i="10"/>
  <c r="L40" i="10"/>
  <c r="M40" i="10"/>
  <c r="C30" i="4" l="1"/>
  <c r="A22" i="3"/>
  <c r="C22" i="3"/>
  <c r="D22" i="3"/>
  <c r="E22" i="3"/>
  <c r="F22" i="3"/>
  <c r="G22" i="3"/>
  <c r="H22" i="3"/>
  <c r="I22" i="3"/>
  <c r="J22" i="3"/>
  <c r="K22" i="3"/>
  <c r="L22" i="3"/>
  <c r="M22" i="3"/>
  <c r="A23" i="3"/>
  <c r="C23" i="3"/>
  <c r="D23" i="3"/>
  <c r="E23" i="3"/>
  <c r="F23" i="3"/>
  <c r="G23" i="3"/>
  <c r="H23" i="3"/>
  <c r="I23" i="3"/>
  <c r="J23" i="3"/>
  <c r="K23" i="3"/>
  <c r="L23" i="3"/>
  <c r="M23" i="3"/>
  <c r="A24" i="3"/>
  <c r="C24" i="3"/>
  <c r="D24" i="3"/>
  <c r="E24" i="3"/>
  <c r="F24" i="3"/>
  <c r="G24" i="3"/>
  <c r="H24" i="3"/>
  <c r="I24" i="3"/>
  <c r="J24" i="3"/>
  <c r="K24" i="3"/>
  <c r="L24" i="3"/>
  <c r="M24" i="3"/>
  <c r="A25" i="3"/>
  <c r="C25" i="3"/>
  <c r="D25" i="3"/>
  <c r="E25" i="3"/>
  <c r="F25" i="3"/>
  <c r="G25" i="3"/>
  <c r="H25" i="3"/>
  <c r="I25" i="3"/>
  <c r="J25" i="3"/>
  <c r="K25" i="3"/>
  <c r="L25" i="3"/>
  <c r="M25" i="3"/>
  <c r="A26" i="3"/>
  <c r="C26" i="3"/>
  <c r="D26" i="3"/>
  <c r="E26" i="3"/>
  <c r="F26" i="3"/>
  <c r="G26" i="3"/>
  <c r="H26" i="3"/>
  <c r="I26" i="3"/>
  <c r="J26" i="3"/>
  <c r="K26" i="3"/>
  <c r="L26" i="3"/>
  <c r="M26" i="3"/>
  <c r="A27" i="3"/>
  <c r="C27" i="3"/>
  <c r="D27" i="3"/>
  <c r="E27" i="3"/>
  <c r="F27" i="3"/>
  <c r="G27" i="3"/>
  <c r="H27" i="3"/>
  <c r="I27" i="3"/>
  <c r="J27" i="3"/>
  <c r="K27" i="3"/>
  <c r="L27" i="3"/>
  <c r="M27" i="3"/>
  <c r="A28" i="3"/>
  <c r="C28" i="3"/>
  <c r="D28" i="3"/>
  <c r="E28" i="3"/>
  <c r="F28" i="3"/>
  <c r="G28" i="3"/>
  <c r="H28" i="3"/>
  <c r="I28" i="3"/>
  <c r="J28" i="3"/>
  <c r="K28" i="3"/>
  <c r="L28" i="3"/>
  <c r="M28" i="3"/>
  <c r="A29" i="3"/>
  <c r="C29" i="3"/>
  <c r="D29" i="3"/>
  <c r="E29" i="3"/>
  <c r="F29" i="3"/>
  <c r="G29" i="3"/>
  <c r="H29" i="3"/>
  <c r="I29" i="3"/>
  <c r="J29" i="3"/>
  <c r="K29" i="3"/>
  <c r="L29" i="3"/>
  <c r="M29" i="3"/>
  <c r="A30" i="3"/>
  <c r="C30" i="3"/>
  <c r="D30" i="3"/>
  <c r="E30" i="3"/>
  <c r="F30" i="3"/>
  <c r="G30" i="3"/>
  <c r="H30" i="3"/>
  <c r="I30" i="3"/>
  <c r="J30" i="3"/>
  <c r="K30" i="3"/>
  <c r="L30" i="3"/>
  <c r="M30" i="3"/>
  <c r="M39" i="10" l="1"/>
  <c r="L39" i="10"/>
  <c r="K39" i="10"/>
  <c r="J39" i="10"/>
  <c r="I39" i="10"/>
  <c r="H39" i="10"/>
  <c r="G39" i="10"/>
  <c r="F39" i="10"/>
  <c r="E39" i="10"/>
  <c r="D39" i="10"/>
  <c r="C39" i="10"/>
  <c r="A39" i="10"/>
  <c r="M38" i="10"/>
  <c r="L38" i="10"/>
  <c r="K38" i="10"/>
  <c r="J38" i="10"/>
  <c r="I38" i="10"/>
  <c r="H38" i="10"/>
  <c r="G38" i="10"/>
  <c r="F38" i="10"/>
  <c r="E38" i="10"/>
  <c r="D38" i="10"/>
  <c r="C38" i="10"/>
  <c r="A38" i="10"/>
  <c r="M37" i="10"/>
  <c r="L37" i="10"/>
  <c r="K37" i="10"/>
  <c r="J37" i="10"/>
  <c r="I37" i="10"/>
  <c r="H37" i="10"/>
  <c r="G37" i="10"/>
  <c r="F37" i="10"/>
  <c r="E37" i="10"/>
  <c r="D37" i="10"/>
  <c r="C37" i="10"/>
  <c r="A37" i="10"/>
  <c r="M36" i="10"/>
  <c r="L36" i="10"/>
  <c r="K36" i="10"/>
  <c r="J36" i="10"/>
  <c r="I36" i="10"/>
  <c r="H36" i="10"/>
  <c r="G36" i="10"/>
  <c r="F36" i="10"/>
  <c r="E36" i="10"/>
  <c r="D36" i="10"/>
  <c r="C36" i="10"/>
  <c r="A36" i="10"/>
  <c r="M35" i="10"/>
  <c r="L35" i="10"/>
  <c r="K35" i="10"/>
  <c r="J35" i="10"/>
  <c r="I35" i="10"/>
  <c r="H35" i="10"/>
  <c r="G35" i="10"/>
  <c r="F35" i="10"/>
  <c r="E35" i="10"/>
  <c r="D35" i="10"/>
  <c r="C35" i="10"/>
  <c r="A35" i="10"/>
  <c r="M34" i="10"/>
  <c r="L34" i="10"/>
  <c r="K34" i="10"/>
  <c r="J34" i="10"/>
  <c r="I34" i="10"/>
  <c r="H34" i="10"/>
  <c r="G34" i="10"/>
  <c r="F34" i="10"/>
  <c r="E34" i="10"/>
  <c r="D34" i="10"/>
  <c r="C34" i="10"/>
  <c r="A34" i="10"/>
  <c r="M33" i="10"/>
  <c r="L33" i="10"/>
  <c r="K33" i="10"/>
  <c r="J33" i="10"/>
  <c r="I33" i="10"/>
  <c r="H33" i="10"/>
  <c r="G33" i="10"/>
  <c r="F33" i="10"/>
  <c r="E33" i="10"/>
  <c r="D33" i="10"/>
  <c r="C33" i="10"/>
  <c r="A33" i="10"/>
  <c r="M32" i="10"/>
  <c r="L32" i="10"/>
  <c r="K32" i="10"/>
  <c r="J32" i="10"/>
  <c r="I32" i="10"/>
  <c r="H32" i="10"/>
  <c r="G32" i="10"/>
  <c r="F32" i="10"/>
  <c r="E32" i="10"/>
  <c r="D32" i="10"/>
  <c r="C32" i="10"/>
  <c r="A32" i="10"/>
  <c r="M31" i="10"/>
  <c r="L31" i="10"/>
  <c r="K31" i="10"/>
  <c r="J31" i="10"/>
  <c r="I31" i="10"/>
  <c r="H31" i="10"/>
  <c r="G31" i="10"/>
  <c r="F31" i="10"/>
  <c r="E31" i="10"/>
  <c r="D31" i="10"/>
  <c r="C31" i="10"/>
  <c r="A31" i="10"/>
  <c r="M30" i="10"/>
  <c r="L30" i="10"/>
  <c r="K30" i="10"/>
  <c r="J30" i="10"/>
  <c r="I30" i="10"/>
  <c r="H30" i="10"/>
  <c r="G30" i="10"/>
  <c r="F30" i="10"/>
  <c r="E30" i="10"/>
  <c r="D30" i="10"/>
  <c r="C30" i="10"/>
  <c r="A30" i="10"/>
  <c r="M29" i="10"/>
  <c r="L29" i="10"/>
  <c r="K29" i="10"/>
  <c r="J29" i="10"/>
  <c r="I29" i="10"/>
  <c r="H29" i="10"/>
  <c r="G29" i="10"/>
  <c r="F29" i="10"/>
  <c r="E29" i="10"/>
  <c r="D29" i="10"/>
  <c r="C29" i="10"/>
  <c r="A29" i="10"/>
  <c r="M28" i="10"/>
  <c r="L28" i="10"/>
  <c r="K28" i="10"/>
  <c r="J28" i="10"/>
  <c r="I28" i="10"/>
  <c r="H28" i="10"/>
  <c r="G28" i="10"/>
  <c r="F28" i="10"/>
  <c r="E28" i="10"/>
  <c r="D28" i="10"/>
  <c r="C28" i="10"/>
  <c r="A28" i="10"/>
  <c r="M27" i="10"/>
  <c r="L27" i="10"/>
  <c r="K27" i="10"/>
  <c r="J27" i="10"/>
  <c r="I27" i="10"/>
  <c r="H27" i="10"/>
  <c r="G27" i="10"/>
  <c r="F27" i="10"/>
  <c r="E27" i="10"/>
  <c r="D27" i="10"/>
  <c r="C27" i="10"/>
  <c r="A27" i="10"/>
  <c r="M42" i="9"/>
  <c r="L42" i="9"/>
  <c r="K42" i="9"/>
  <c r="J42" i="9"/>
  <c r="I42" i="9"/>
  <c r="H42" i="9"/>
  <c r="G42" i="9"/>
  <c r="F42" i="9"/>
  <c r="E42" i="9"/>
  <c r="D42" i="9"/>
  <c r="C42" i="9"/>
  <c r="A42" i="9"/>
  <c r="M41" i="9"/>
  <c r="L41" i="9"/>
  <c r="K41" i="9"/>
  <c r="J41" i="9"/>
  <c r="I41" i="9"/>
  <c r="H41" i="9"/>
  <c r="G41" i="9"/>
  <c r="F41" i="9"/>
  <c r="E41" i="9"/>
  <c r="D41" i="9"/>
  <c r="C41" i="9"/>
  <c r="A41" i="9"/>
  <c r="M40" i="9"/>
  <c r="L40" i="9"/>
  <c r="K40" i="9"/>
  <c r="J40" i="9"/>
  <c r="I40" i="9"/>
  <c r="H40" i="9"/>
  <c r="G40" i="9"/>
  <c r="F40" i="9"/>
  <c r="E40" i="9"/>
  <c r="D40" i="9"/>
  <c r="C40" i="9"/>
  <c r="A40" i="9"/>
  <c r="M39" i="9"/>
  <c r="L39" i="9"/>
  <c r="K39" i="9"/>
  <c r="J39" i="9"/>
  <c r="I39" i="9"/>
  <c r="H39" i="9"/>
  <c r="G39" i="9"/>
  <c r="F39" i="9"/>
  <c r="E39" i="9"/>
  <c r="D39" i="9"/>
  <c r="C39" i="9"/>
  <c r="A39" i="9"/>
  <c r="M38" i="9"/>
  <c r="L38" i="9"/>
  <c r="K38" i="9"/>
  <c r="J38" i="9"/>
  <c r="I38" i="9"/>
  <c r="H38" i="9"/>
  <c r="G38" i="9"/>
  <c r="F38" i="9"/>
  <c r="E38" i="9"/>
  <c r="D38" i="9"/>
  <c r="C38" i="9"/>
  <c r="A38" i="9"/>
  <c r="M37" i="9"/>
  <c r="L37" i="9"/>
  <c r="K37" i="9"/>
  <c r="J37" i="9"/>
  <c r="I37" i="9"/>
  <c r="H37" i="9"/>
  <c r="G37" i="9"/>
  <c r="F37" i="9"/>
  <c r="E37" i="9"/>
  <c r="D37" i="9"/>
  <c r="C37" i="9"/>
  <c r="A37" i="9"/>
  <c r="M36" i="9"/>
  <c r="L36" i="9"/>
  <c r="K36" i="9"/>
  <c r="J36" i="9"/>
  <c r="I36" i="9"/>
  <c r="H36" i="9"/>
  <c r="G36" i="9"/>
  <c r="F36" i="9"/>
  <c r="E36" i="9"/>
  <c r="D36" i="9"/>
  <c r="C36" i="9"/>
  <c r="A36" i="9"/>
  <c r="M35" i="9"/>
  <c r="L35" i="9"/>
  <c r="K35" i="9"/>
  <c r="J35" i="9"/>
  <c r="I35" i="9"/>
  <c r="H35" i="9"/>
  <c r="G35" i="9"/>
  <c r="F35" i="9"/>
  <c r="E35" i="9"/>
  <c r="D35" i="9"/>
  <c r="C35" i="9"/>
  <c r="A35" i="9"/>
  <c r="M34" i="9"/>
  <c r="L34" i="9"/>
  <c r="K34" i="9"/>
  <c r="J34" i="9"/>
  <c r="I34" i="9"/>
  <c r="H34" i="9"/>
  <c r="G34" i="9"/>
  <c r="F34" i="9"/>
  <c r="E34" i="9"/>
  <c r="D34" i="9"/>
  <c r="C34" i="9"/>
  <c r="A34" i="9"/>
  <c r="M33" i="9"/>
  <c r="L33" i="9"/>
  <c r="K33" i="9"/>
  <c r="J33" i="9"/>
  <c r="I33" i="9"/>
  <c r="H33" i="9"/>
  <c r="G33" i="9"/>
  <c r="F33" i="9"/>
  <c r="E33" i="9"/>
  <c r="D33" i="9"/>
  <c r="C33" i="9"/>
  <c r="A33" i="9"/>
  <c r="M32" i="9"/>
  <c r="L32" i="9"/>
  <c r="K32" i="9"/>
  <c r="J32" i="9"/>
  <c r="I32" i="9"/>
  <c r="H32" i="9"/>
  <c r="G32" i="9"/>
  <c r="F32" i="9"/>
  <c r="E32" i="9"/>
  <c r="D32" i="9"/>
  <c r="C32" i="9"/>
  <c r="A32" i="9"/>
  <c r="M31" i="9"/>
  <c r="L31" i="9"/>
  <c r="K31" i="9"/>
  <c r="J31" i="9"/>
  <c r="I31" i="9"/>
  <c r="H31" i="9"/>
  <c r="G31" i="9"/>
  <c r="F31" i="9"/>
  <c r="E31" i="9"/>
  <c r="D31" i="9"/>
  <c r="C31" i="9"/>
  <c r="A31" i="9"/>
  <c r="M30" i="9"/>
  <c r="L30" i="9"/>
  <c r="K30" i="9"/>
  <c r="J30" i="9"/>
  <c r="I30" i="9"/>
  <c r="H30" i="9"/>
  <c r="G30" i="9"/>
  <c r="F30" i="9"/>
  <c r="E30" i="9"/>
  <c r="D30" i="9"/>
  <c r="C30" i="9"/>
  <c r="A30" i="9"/>
  <c r="M42" i="8"/>
  <c r="L42" i="8"/>
  <c r="K42" i="8"/>
  <c r="J42" i="8"/>
  <c r="I42" i="8"/>
  <c r="H42" i="8"/>
  <c r="G42" i="8"/>
  <c r="F42" i="8"/>
  <c r="E42" i="8"/>
  <c r="D42" i="8"/>
  <c r="C42" i="8"/>
  <c r="A42" i="8"/>
  <c r="M41" i="8"/>
  <c r="L41" i="8"/>
  <c r="K41" i="8"/>
  <c r="J41" i="8"/>
  <c r="I41" i="8"/>
  <c r="H41" i="8"/>
  <c r="G41" i="8"/>
  <c r="F41" i="8"/>
  <c r="E41" i="8"/>
  <c r="D41" i="8"/>
  <c r="C41" i="8"/>
  <c r="A41" i="8"/>
  <c r="M40" i="8"/>
  <c r="L40" i="8"/>
  <c r="K40" i="8"/>
  <c r="J40" i="8"/>
  <c r="I40" i="8"/>
  <c r="H40" i="8"/>
  <c r="G40" i="8"/>
  <c r="F40" i="8"/>
  <c r="E40" i="8"/>
  <c r="D40" i="8"/>
  <c r="C40" i="8"/>
  <c r="A40" i="8"/>
  <c r="M39" i="8"/>
  <c r="L39" i="8"/>
  <c r="K39" i="8"/>
  <c r="J39" i="8"/>
  <c r="I39" i="8"/>
  <c r="H39" i="8"/>
  <c r="G39" i="8"/>
  <c r="F39" i="8"/>
  <c r="E39" i="8"/>
  <c r="D39" i="8"/>
  <c r="C39" i="8"/>
  <c r="A39" i="8"/>
  <c r="M38" i="8"/>
  <c r="L38" i="8"/>
  <c r="K38" i="8"/>
  <c r="J38" i="8"/>
  <c r="I38" i="8"/>
  <c r="H38" i="8"/>
  <c r="G38" i="8"/>
  <c r="F38" i="8"/>
  <c r="E38" i="8"/>
  <c r="D38" i="8"/>
  <c r="C38" i="8"/>
  <c r="A38" i="8"/>
  <c r="M37" i="8"/>
  <c r="L37" i="8"/>
  <c r="K37" i="8"/>
  <c r="J37" i="8"/>
  <c r="I37" i="8"/>
  <c r="H37" i="8"/>
  <c r="G37" i="8"/>
  <c r="F37" i="8"/>
  <c r="E37" i="8"/>
  <c r="D37" i="8"/>
  <c r="C37" i="8"/>
  <c r="A37" i="8"/>
  <c r="M36" i="8"/>
  <c r="L36" i="8"/>
  <c r="K36" i="8"/>
  <c r="J36" i="8"/>
  <c r="I36" i="8"/>
  <c r="H36" i="8"/>
  <c r="G36" i="8"/>
  <c r="F36" i="8"/>
  <c r="E36" i="8"/>
  <c r="D36" i="8"/>
  <c r="C36" i="8"/>
  <c r="A36" i="8"/>
  <c r="M35" i="8"/>
  <c r="L35" i="8"/>
  <c r="K35" i="8"/>
  <c r="J35" i="8"/>
  <c r="I35" i="8"/>
  <c r="H35" i="8"/>
  <c r="G35" i="8"/>
  <c r="F35" i="8"/>
  <c r="E35" i="8"/>
  <c r="D35" i="8"/>
  <c r="C35" i="8"/>
  <c r="A35" i="8"/>
  <c r="M34" i="8"/>
  <c r="L34" i="8"/>
  <c r="K34" i="8"/>
  <c r="J34" i="8"/>
  <c r="I34" i="8"/>
  <c r="H34" i="8"/>
  <c r="G34" i="8"/>
  <c r="F34" i="8"/>
  <c r="E34" i="8"/>
  <c r="D34" i="8"/>
  <c r="C34" i="8"/>
  <c r="A34" i="8"/>
  <c r="M33" i="8"/>
  <c r="L33" i="8"/>
  <c r="K33" i="8"/>
  <c r="J33" i="8"/>
  <c r="I33" i="8"/>
  <c r="H33" i="8"/>
  <c r="G33" i="8"/>
  <c r="F33" i="8"/>
  <c r="E33" i="8"/>
  <c r="D33" i="8"/>
  <c r="C33" i="8"/>
  <c r="A33" i="8"/>
  <c r="M32" i="8"/>
  <c r="L32" i="8"/>
  <c r="K32" i="8"/>
  <c r="J32" i="8"/>
  <c r="I32" i="8"/>
  <c r="H32" i="8"/>
  <c r="G32" i="8"/>
  <c r="F32" i="8"/>
  <c r="E32" i="8"/>
  <c r="D32" i="8"/>
  <c r="C32" i="8"/>
  <c r="A32" i="8"/>
  <c r="M31" i="8"/>
  <c r="L31" i="8"/>
  <c r="K31" i="8"/>
  <c r="J31" i="8"/>
  <c r="I31" i="8"/>
  <c r="H31" i="8"/>
  <c r="G31" i="8"/>
  <c r="F31" i="8"/>
  <c r="E31" i="8"/>
  <c r="D31" i="8"/>
  <c r="C31" i="8"/>
  <c r="A31" i="8"/>
  <c r="M30" i="8"/>
  <c r="L30" i="8"/>
  <c r="K30" i="8"/>
  <c r="J30" i="8"/>
  <c r="I30" i="8"/>
  <c r="H30" i="8"/>
  <c r="G30" i="8"/>
  <c r="F30" i="8"/>
  <c r="E30" i="8"/>
  <c r="D30" i="8"/>
  <c r="C30" i="8"/>
  <c r="A30" i="8"/>
  <c r="M35" i="7"/>
  <c r="L35" i="7"/>
  <c r="K35" i="7"/>
  <c r="J35" i="7"/>
  <c r="I35" i="7"/>
  <c r="H35" i="7"/>
  <c r="G35" i="7"/>
  <c r="F35" i="7"/>
  <c r="E35" i="7"/>
  <c r="D35" i="7"/>
  <c r="C35" i="7"/>
  <c r="A35" i="7"/>
  <c r="M34" i="7"/>
  <c r="L34" i="7"/>
  <c r="K34" i="7"/>
  <c r="J34" i="7"/>
  <c r="I34" i="7"/>
  <c r="H34" i="7"/>
  <c r="G34" i="7"/>
  <c r="F34" i="7"/>
  <c r="E34" i="7"/>
  <c r="D34" i="7"/>
  <c r="C34" i="7"/>
  <c r="A34" i="7"/>
  <c r="M33" i="7"/>
  <c r="L33" i="7"/>
  <c r="K33" i="7"/>
  <c r="J33" i="7"/>
  <c r="I33" i="7"/>
  <c r="H33" i="7"/>
  <c r="G33" i="7"/>
  <c r="F33" i="7"/>
  <c r="E33" i="7"/>
  <c r="D33" i="7"/>
  <c r="C33" i="7"/>
  <c r="A33" i="7"/>
  <c r="M32" i="7"/>
  <c r="L32" i="7"/>
  <c r="K32" i="7"/>
  <c r="J32" i="7"/>
  <c r="I32" i="7"/>
  <c r="H32" i="7"/>
  <c r="G32" i="7"/>
  <c r="F32" i="7"/>
  <c r="E32" i="7"/>
  <c r="D32" i="7"/>
  <c r="C32" i="7"/>
  <c r="A32" i="7"/>
  <c r="M31" i="7"/>
  <c r="L31" i="7"/>
  <c r="K31" i="7"/>
  <c r="J31" i="7"/>
  <c r="I31" i="7"/>
  <c r="H31" i="7"/>
  <c r="G31" i="7"/>
  <c r="F31" i="7"/>
  <c r="E31" i="7"/>
  <c r="D31" i="7"/>
  <c r="C31" i="7"/>
  <c r="A31" i="7"/>
  <c r="M30" i="7"/>
  <c r="L30" i="7"/>
  <c r="K30" i="7"/>
  <c r="J30" i="7"/>
  <c r="I30" i="7"/>
  <c r="H30" i="7"/>
  <c r="G30" i="7"/>
  <c r="F30" i="7"/>
  <c r="E30" i="7"/>
  <c r="D30" i="7"/>
  <c r="C30" i="7"/>
  <c r="A30" i="7"/>
  <c r="M29" i="7"/>
  <c r="L29" i="7"/>
  <c r="K29" i="7"/>
  <c r="J29" i="7"/>
  <c r="I29" i="7"/>
  <c r="H29" i="7"/>
  <c r="G29" i="7"/>
  <c r="F29" i="7"/>
  <c r="E29" i="7"/>
  <c r="D29" i="7"/>
  <c r="C29" i="7"/>
  <c r="A29" i="7"/>
  <c r="M28" i="7"/>
  <c r="L28" i="7"/>
  <c r="K28" i="7"/>
  <c r="J28" i="7"/>
  <c r="I28" i="7"/>
  <c r="H28" i="7"/>
  <c r="G28" i="7"/>
  <c r="F28" i="7"/>
  <c r="E28" i="7"/>
  <c r="D28" i="7"/>
  <c r="C28" i="7"/>
  <c r="A28" i="7"/>
  <c r="M27" i="7"/>
  <c r="L27" i="7"/>
  <c r="K27" i="7"/>
  <c r="J27" i="7"/>
  <c r="I27" i="7"/>
  <c r="H27" i="7"/>
  <c r="G27" i="7"/>
  <c r="F27" i="7"/>
  <c r="E27" i="7"/>
  <c r="D27" i="7"/>
  <c r="C27" i="7"/>
  <c r="A27" i="7"/>
  <c r="M26" i="7"/>
  <c r="L26" i="7"/>
  <c r="K26" i="7"/>
  <c r="J26" i="7"/>
  <c r="I26" i="7"/>
  <c r="H26" i="7"/>
  <c r="G26" i="7"/>
  <c r="F26" i="7"/>
  <c r="E26" i="7"/>
  <c r="D26" i="7"/>
  <c r="C26" i="7"/>
  <c r="A26" i="7"/>
  <c r="M25" i="7"/>
  <c r="L25" i="7"/>
  <c r="K25" i="7"/>
  <c r="J25" i="7"/>
  <c r="I25" i="7"/>
  <c r="H25" i="7"/>
  <c r="G25" i="7"/>
  <c r="F25" i="7"/>
  <c r="E25" i="7"/>
  <c r="D25" i="7"/>
  <c r="C25" i="7"/>
  <c r="A25" i="7"/>
  <c r="M24" i="7"/>
  <c r="L24" i="7"/>
  <c r="K24" i="7"/>
  <c r="J24" i="7"/>
  <c r="I24" i="7"/>
  <c r="H24" i="7"/>
  <c r="G24" i="7"/>
  <c r="F24" i="7"/>
  <c r="E24" i="7"/>
  <c r="D24" i="7"/>
  <c r="C24" i="7"/>
  <c r="A24" i="7"/>
  <c r="M23" i="7"/>
  <c r="L23" i="7"/>
  <c r="K23" i="7"/>
  <c r="J23" i="7"/>
  <c r="I23" i="7"/>
  <c r="H23" i="7"/>
  <c r="G23" i="7"/>
  <c r="F23" i="7"/>
  <c r="E23" i="7"/>
  <c r="D23" i="7"/>
  <c r="C23" i="7"/>
  <c r="A23" i="7"/>
  <c r="M34" i="6"/>
  <c r="L34" i="6"/>
  <c r="K34" i="6"/>
  <c r="J34" i="6"/>
  <c r="I34" i="6"/>
  <c r="H34" i="6"/>
  <c r="G34" i="6"/>
  <c r="F34" i="6"/>
  <c r="E34" i="6"/>
  <c r="D34" i="6"/>
  <c r="C34" i="6"/>
  <c r="A34" i="6"/>
  <c r="M33" i="6"/>
  <c r="L33" i="6"/>
  <c r="K33" i="6"/>
  <c r="J33" i="6"/>
  <c r="I33" i="6"/>
  <c r="H33" i="6"/>
  <c r="G33" i="6"/>
  <c r="F33" i="6"/>
  <c r="E33" i="6"/>
  <c r="D33" i="6"/>
  <c r="C33" i="6"/>
  <c r="A33" i="6"/>
  <c r="M32" i="6"/>
  <c r="L32" i="6"/>
  <c r="K32" i="6"/>
  <c r="J32" i="6"/>
  <c r="I32" i="6"/>
  <c r="H32" i="6"/>
  <c r="G32" i="6"/>
  <c r="F32" i="6"/>
  <c r="E32" i="6"/>
  <c r="D32" i="6"/>
  <c r="C32" i="6"/>
  <c r="A32" i="6"/>
  <c r="M31" i="6"/>
  <c r="L31" i="6"/>
  <c r="K31" i="6"/>
  <c r="J31" i="6"/>
  <c r="I31" i="6"/>
  <c r="H31" i="6"/>
  <c r="G31" i="6"/>
  <c r="F31" i="6"/>
  <c r="E31" i="6"/>
  <c r="D31" i="6"/>
  <c r="C31" i="6"/>
  <c r="A31" i="6"/>
  <c r="M30" i="6"/>
  <c r="L30" i="6"/>
  <c r="K30" i="6"/>
  <c r="J30" i="6"/>
  <c r="I30" i="6"/>
  <c r="H30" i="6"/>
  <c r="G30" i="6"/>
  <c r="F30" i="6"/>
  <c r="E30" i="6"/>
  <c r="D30" i="6"/>
  <c r="C30" i="6"/>
  <c r="A30" i="6"/>
  <c r="M29" i="6"/>
  <c r="L29" i="6"/>
  <c r="K29" i="6"/>
  <c r="J29" i="6"/>
  <c r="I29" i="6"/>
  <c r="H29" i="6"/>
  <c r="G29" i="6"/>
  <c r="F29" i="6"/>
  <c r="E29" i="6"/>
  <c r="D29" i="6"/>
  <c r="C29" i="6"/>
  <c r="A29" i="6"/>
  <c r="M28" i="6"/>
  <c r="L28" i="6"/>
  <c r="K28" i="6"/>
  <c r="J28" i="6"/>
  <c r="I28" i="6"/>
  <c r="H28" i="6"/>
  <c r="G28" i="6"/>
  <c r="F28" i="6"/>
  <c r="E28" i="6"/>
  <c r="D28" i="6"/>
  <c r="C28" i="6"/>
  <c r="A28" i="6"/>
  <c r="M27" i="6"/>
  <c r="L27" i="6"/>
  <c r="K27" i="6"/>
  <c r="J27" i="6"/>
  <c r="I27" i="6"/>
  <c r="H27" i="6"/>
  <c r="G27" i="6"/>
  <c r="F27" i="6"/>
  <c r="E27" i="6"/>
  <c r="D27" i="6"/>
  <c r="C27" i="6"/>
  <c r="A27" i="6"/>
  <c r="M26" i="6"/>
  <c r="L26" i="6"/>
  <c r="K26" i="6"/>
  <c r="J26" i="6"/>
  <c r="I26" i="6"/>
  <c r="H26" i="6"/>
  <c r="G26" i="6"/>
  <c r="F26" i="6"/>
  <c r="E26" i="6"/>
  <c r="D26" i="6"/>
  <c r="C26" i="6"/>
  <c r="A26" i="6"/>
  <c r="M25" i="6"/>
  <c r="L25" i="6"/>
  <c r="K25" i="6"/>
  <c r="J25" i="6"/>
  <c r="I25" i="6"/>
  <c r="H25" i="6"/>
  <c r="G25" i="6"/>
  <c r="F25" i="6"/>
  <c r="E25" i="6"/>
  <c r="D25" i="6"/>
  <c r="C25" i="6"/>
  <c r="A25" i="6"/>
  <c r="M24" i="6"/>
  <c r="L24" i="6"/>
  <c r="K24" i="6"/>
  <c r="J24" i="6"/>
  <c r="I24" i="6"/>
  <c r="H24" i="6"/>
  <c r="G24" i="6"/>
  <c r="F24" i="6"/>
  <c r="E24" i="6"/>
  <c r="D24" i="6"/>
  <c r="C24" i="6"/>
  <c r="A24" i="6"/>
  <c r="M23" i="6"/>
  <c r="L23" i="6"/>
  <c r="K23" i="6"/>
  <c r="J23" i="6"/>
  <c r="I23" i="6"/>
  <c r="H23" i="6"/>
  <c r="G23" i="6"/>
  <c r="F23" i="6"/>
  <c r="E23" i="6"/>
  <c r="D23" i="6"/>
  <c r="C23" i="6"/>
  <c r="A23" i="6"/>
  <c r="M22" i="6"/>
  <c r="L22" i="6"/>
  <c r="K22" i="6"/>
  <c r="J22" i="6"/>
  <c r="I22" i="6"/>
  <c r="H22" i="6"/>
  <c r="G22" i="6"/>
  <c r="F22" i="6"/>
  <c r="E22" i="6"/>
  <c r="D22" i="6"/>
  <c r="C22" i="6"/>
  <c r="A22" i="6"/>
  <c r="M34" i="5"/>
  <c r="L34" i="5"/>
  <c r="K34" i="5"/>
  <c r="J34" i="5"/>
  <c r="I34" i="5"/>
  <c r="H34" i="5"/>
  <c r="G34" i="5"/>
  <c r="F34" i="5"/>
  <c r="E34" i="5"/>
  <c r="D34" i="5"/>
  <c r="C34" i="5"/>
  <c r="A34" i="5"/>
  <c r="M33" i="5"/>
  <c r="L33" i="5"/>
  <c r="K33" i="5"/>
  <c r="J33" i="5"/>
  <c r="I33" i="5"/>
  <c r="H33" i="5"/>
  <c r="G33" i="5"/>
  <c r="F33" i="5"/>
  <c r="E33" i="5"/>
  <c r="D33" i="5"/>
  <c r="C33" i="5"/>
  <c r="A33" i="5"/>
  <c r="M32" i="5"/>
  <c r="L32" i="5"/>
  <c r="K32" i="5"/>
  <c r="J32" i="5"/>
  <c r="I32" i="5"/>
  <c r="H32" i="5"/>
  <c r="G32" i="5"/>
  <c r="F32" i="5"/>
  <c r="E32" i="5"/>
  <c r="D32" i="5"/>
  <c r="C32" i="5"/>
  <c r="A32" i="5"/>
  <c r="M31" i="5"/>
  <c r="L31" i="5"/>
  <c r="K31" i="5"/>
  <c r="J31" i="5"/>
  <c r="I31" i="5"/>
  <c r="H31" i="5"/>
  <c r="G31" i="5"/>
  <c r="F31" i="5"/>
  <c r="E31" i="5"/>
  <c r="D31" i="5"/>
  <c r="C31" i="5"/>
  <c r="A31" i="5"/>
  <c r="M30" i="5"/>
  <c r="L30" i="5"/>
  <c r="K30" i="5"/>
  <c r="J30" i="5"/>
  <c r="I30" i="5"/>
  <c r="H30" i="5"/>
  <c r="G30" i="5"/>
  <c r="F30" i="5"/>
  <c r="E30" i="5"/>
  <c r="D30" i="5"/>
  <c r="C30" i="5"/>
  <c r="A30" i="5"/>
  <c r="M29" i="5"/>
  <c r="L29" i="5"/>
  <c r="K29" i="5"/>
  <c r="J29" i="5"/>
  <c r="I29" i="5"/>
  <c r="H29" i="5"/>
  <c r="G29" i="5"/>
  <c r="F29" i="5"/>
  <c r="E29" i="5"/>
  <c r="D29" i="5"/>
  <c r="C29" i="5"/>
  <c r="A29" i="5"/>
  <c r="M28" i="5"/>
  <c r="L28" i="5"/>
  <c r="K28" i="5"/>
  <c r="J28" i="5"/>
  <c r="I28" i="5"/>
  <c r="H28" i="5"/>
  <c r="G28" i="5"/>
  <c r="F28" i="5"/>
  <c r="E28" i="5"/>
  <c r="D28" i="5"/>
  <c r="C28" i="5"/>
  <c r="A28" i="5"/>
  <c r="M27" i="5"/>
  <c r="L27" i="5"/>
  <c r="K27" i="5"/>
  <c r="J27" i="5"/>
  <c r="I27" i="5"/>
  <c r="H27" i="5"/>
  <c r="G27" i="5"/>
  <c r="F27" i="5"/>
  <c r="E27" i="5"/>
  <c r="D27" i="5"/>
  <c r="C27" i="5"/>
  <c r="A27" i="5"/>
  <c r="M26" i="5"/>
  <c r="L26" i="5"/>
  <c r="K26" i="5"/>
  <c r="J26" i="5"/>
  <c r="I26" i="5"/>
  <c r="H26" i="5"/>
  <c r="G26" i="5"/>
  <c r="F26" i="5"/>
  <c r="E26" i="5"/>
  <c r="D26" i="5"/>
  <c r="C26" i="5"/>
  <c r="A26" i="5"/>
  <c r="M25" i="5"/>
  <c r="L25" i="5"/>
  <c r="K25" i="5"/>
  <c r="J25" i="5"/>
  <c r="I25" i="5"/>
  <c r="H25" i="5"/>
  <c r="G25" i="5"/>
  <c r="F25" i="5"/>
  <c r="E25" i="5"/>
  <c r="D25" i="5"/>
  <c r="C25" i="5"/>
  <c r="A25" i="5"/>
  <c r="M24" i="5"/>
  <c r="L24" i="5"/>
  <c r="K24" i="5"/>
  <c r="J24" i="5"/>
  <c r="I24" i="5"/>
  <c r="H24" i="5"/>
  <c r="G24" i="5"/>
  <c r="F24" i="5"/>
  <c r="E24" i="5"/>
  <c r="D24" i="5"/>
  <c r="C24" i="5"/>
  <c r="A24" i="5"/>
  <c r="M23" i="5"/>
  <c r="L23" i="5"/>
  <c r="K23" i="5"/>
  <c r="J23" i="5"/>
  <c r="I23" i="5"/>
  <c r="H23" i="5"/>
  <c r="G23" i="5"/>
  <c r="F23" i="5"/>
  <c r="E23" i="5"/>
  <c r="D23" i="5"/>
  <c r="C23" i="5"/>
  <c r="A23" i="5"/>
  <c r="M22" i="5"/>
  <c r="L22" i="5"/>
  <c r="K22" i="5"/>
  <c r="J22" i="5"/>
  <c r="I22" i="5"/>
  <c r="H22" i="5"/>
  <c r="G22" i="5"/>
  <c r="F22" i="5"/>
  <c r="E22" i="5"/>
  <c r="D22" i="5"/>
  <c r="C22" i="5"/>
  <c r="A22" i="5"/>
  <c r="M37" i="4"/>
  <c r="L37" i="4"/>
  <c r="K37" i="4"/>
  <c r="J37" i="4"/>
  <c r="I37" i="4"/>
  <c r="H37" i="4"/>
  <c r="G37" i="4"/>
  <c r="F37" i="4"/>
  <c r="E37" i="4"/>
  <c r="D37" i="4"/>
  <c r="C37" i="4"/>
  <c r="A37" i="4"/>
  <c r="M36" i="4"/>
  <c r="L36" i="4"/>
  <c r="K36" i="4"/>
  <c r="J36" i="4"/>
  <c r="I36" i="4"/>
  <c r="H36" i="4"/>
  <c r="G36" i="4"/>
  <c r="F36" i="4"/>
  <c r="E36" i="4"/>
  <c r="D36" i="4"/>
  <c r="C36" i="4"/>
  <c r="A36" i="4"/>
  <c r="M35" i="4"/>
  <c r="L35" i="4"/>
  <c r="K35" i="4"/>
  <c r="J35" i="4"/>
  <c r="I35" i="4"/>
  <c r="H35" i="4"/>
  <c r="G35" i="4"/>
  <c r="F35" i="4"/>
  <c r="E35" i="4"/>
  <c r="D35" i="4"/>
  <c r="C35" i="4"/>
  <c r="A35" i="4"/>
  <c r="M34" i="4"/>
  <c r="L34" i="4"/>
  <c r="K34" i="4"/>
  <c r="J34" i="4"/>
  <c r="I34" i="4"/>
  <c r="H34" i="4"/>
  <c r="G34" i="4"/>
  <c r="F34" i="4"/>
  <c r="E34" i="4"/>
  <c r="D34" i="4"/>
  <c r="C34" i="4"/>
  <c r="A34" i="4"/>
  <c r="M33" i="4"/>
  <c r="L33" i="4"/>
  <c r="K33" i="4"/>
  <c r="J33" i="4"/>
  <c r="I33" i="4"/>
  <c r="H33" i="4"/>
  <c r="G33" i="4"/>
  <c r="F33" i="4"/>
  <c r="E33" i="4"/>
  <c r="D33" i="4"/>
  <c r="C33" i="4"/>
  <c r="A33" i="4"/>
  <c r="M32" i="4"/>
  <c r="L32" i="4"/>
  <c r="K32" i="4"/>
  <c r="J32" i="4"/>
  <c r="I32" i="4"/>
  <c r="H32" i="4"/>
  <c r="G32" i="4"/>
  <c r="F32" i="4"/>
  <c r="E32" i="4"/>
  <c r="D32" i="4"/>
  <c r="C32" i="4"/>
  <c r="A32" i="4"/>
  <c r="M31" i="4"/>
  <c r="L31" i="4"/>
  <c r="K31" i="4"/>
  <c r="J31" i="4"/>
  <c r="I31" i="4"/>
  <c r="H31" i="4"/>
  <c r="G31" i="4"/>
  <c r="F31" i="4"/>
  <c r="E31" i="4"/>
  <c r="D31" i="4"/>
  <c r="C31" i="4"/>
  <c r="A31" i="4"/>
  <c r="M30" i="4"/>
  <c r="L30" i="4"/>
  <c r="K30" i="4"/>
  <c r="J30" i="4"/>
  <c r="I30" i="4"/>
  <c r="H30" i="4"/>
  <c r="G30" i="4"/>
  <c r="F30" i="4"/>
  <c r="E30" i="4"/>
  <c r="D30" i="4"/>
  <c r="A30" i="4"/>
  <c r="M29" i="4"/>
  <c r="L29" i="4"/>
  <c r="K29" i="4"/>
  <c r="J29" i="4"/>
  <c r="I29" i="4"/>
  <c r="H29" i="4"/>
  <c r="G29" i="4"/>
  <c r="F29" i="4"/>
  <c r="E29" i="4"/>
  <c r="D29" i="4"/>
  <c r="C29" i="4"/>
  <c r="A29" i="4"/>
  <c r="M28" i="4"/>
  <c r="L28" i="4"/>
  <c r="K28" i="4"/>
  <c r="J28" i="4"/>
  <c r="I28" i="4"/>
  <c r="H28" i="4"/>
  <c r="G28" i="4"/>
  <c r="F28" i="4"/>
  <c r="E28" i="4"/>
  <c r="D28" i="4"/>
  <c r="C28" i="4"/>
  <c r="A28" i="4"/>
  <c r="M27" i="4"/>
  <c r="L27" i="4"/>
  <c r="K27" i="4"/>
  <c r="J27" i="4"/>
  <c r="I27" i="4"/>
  <c r="H27" i="4"/>
  <c r="G27" i="4"/>
  <c r="F27" i="4"/>
  <c r="E27" i="4"/>
  <c r="D27" i="4"/>
  <c r="C27" i="4"/>
  <c r="A27" i="4"/>
  <c r="M26" i="4"/>
  <c r="L26" i="4"/>
  <c r="K26" i="4"/>
  <c r="J26" i="4"/>
  <c r="I26" i="4"/>
  <c r="H26" i="4"/>
  <c r="G26" i="4"/>
  <c r="F26" i="4"/>
  <c r="E26" i="4"/>
  <c r="D26" i="4"/>
  <c r="C26" i="4"/>
  <c r="A26" i="4"/>
  <c r="M25" i="4"/>
  <c r="L25" i="4"/>
  <c r="K25" i="4"/>
  <c r="J25" i="4"/>
  <c r="I25" i="4"/>
  <c r="H25" i="4"/>
  <c r="G25" i="4"/>
  <c r="F25" i="4"/>
  <c r="E25" i="4"/>
  <c r="D25" i="4"/>
  <c r="C25" i="4"/>
  <c r="A25" i="4"/>
  <c r="M34" i="3"/>
  <c r="L34" i="3"/>
  <c r="K34" i="3"/>
  <c r="J34" i="3"/>
  <c r="I34" i="3"/>
  <c r="H34" i="3"/>
  <c r="G34" i="3"/>
  <c r="F34" i="3"/>
  <c r="E34" i="3"/>
  <c r="D34" i="3"/>
  <c r="C34" i="3"/>
  <c r="A34" i="3"/>
  <c r="M33" i="3"/>
  <c r="L33" i="3"/>
  <c r="K33" i="3"/>
  <c r="J33" i="3"/>
  <c r="I33" i="3"/>
  <c r="H33" i="3"/>
  <c r="G33" i="3"/>
  <c r="F33" i="3"/>
  <c r="E33" i="3"/>
  <c r="D33" i="3"/>
  <c r="C33" i="3"/>
  <c r="A33" i="3"/>
  <c r="M32" i="3"/>
  <c r="L32" i="3"/>
  <c r="K32" i="3"/>
  <c r="J32" i="3"/>
  <c r="I32" i="3"/>
  <c r="H32" i="3"/>
  <c r="G32" i="3"/>
  <c r="F32" i="3"/>
  <c r="E32" i="3"/>
  <c r="D32" i="3"/>
  <c r="C32" i="3"/>
  <c r="A32" i="3"/>
  <c r="M31" i="3"/>
  <c r="L31" i="3"/>
  <c r="K31" i="3"/>
  <c r="J31" i="3"/>
  <c r="I31" i="3"/>
  <c r="H31" i="3"/>
  <c r="G31" i="3"/>
  <c r="F31" i="3"/>
  <c r="E31" i="3"/>
  <c r="D31" i="3"/>
  <c r="C31" i="3"/>
  <c r="A31" i="3"/>
  <c r="D22" i="2"/>
  <c r="E22" i="2"/>
  <c r="F22" i="2"/>
  <c r="G22" i="2"/>
  <c r="H22" i="2"/>
  <c r="I22" i="2"/>
  <c r="J22" i="2"/>
  <c r="K22" i="2"/>
  <c r="L22" i="2"/>
  <c r="M22" i="2"/>
  <c r="D23" i="2"/>
  <c r="E23" i="2"/>
  <c r="F23" i="2"/>
  <c r="G23" i="2"/>
  <c r="H23" i="2"/>
  <c r="I23" i="2"/>
  <c r="J23" i="2"/>
  <c r="K23" i="2"/>
  <c r="L23" i="2"/>
  <c r="M23" i="2"/>
  <c r="D24" i="2"/>
  <c r="E24" i="2"/>
  <c r="F24" i="2"/>
  <c r="G24" i="2"/>
  <c r="H24" i="2"/>
  <c r="I24" i="2"/>
  <c r="J24" i="2"/>
  <c r="K24" i="2"/>
  <c r="L24" i="2"/>
  <c r="M24" i="2"/>
  <c r="D25" i="2"/>
  <c r="E25" i="2"/>
  <c r="F25" i="2"/>
  <c r="G25" i="2"/>
  <c r="H25" i="2"/>
  <c r="I25" i="2"/>
  <c r="J25" i="2"/>
  <c r="K25" i="2"/>
  <c r="L25" i="2"/>
  <c r="M25" i="2"/>
  <c r="D26" i="2"/>
  <c r="E26" i="2"/>
  <c r="F26" i="2"/>
  <c r="G26" i="2"/>
  <c r="H26" i="2"/>
  <c r="I26" i="2"/>
  <c r="J26" i="2"/>
  <c r="K26" i="2"/>
  <c r="L26" i="2"/>
  <c r="M26" i="2"/>
  <c r="D27" i="2"/>
  <c r="E27" i="2"/>
  <c r="F27" i="2"/>
  <c r="G27" i="2"/>
  <c r="H27" i="2"/>
  <c r="I27" i="2"/>
  <c r="J27" i="2"/>
  <c r="K27" i="2"/>
  <c r="L27" i="2"/>
  <c r="M27" i="2"/>
  <c r="D28" i="2"/>
  <c r="E28" i="2"/>
  <c r="F28" i="2"/>
  <c r="G28" i="2"/>
  <c r="H28" i="2"/>
  <c r="I28" i="2"/>
  <c r="J28" i="2"/>
  <c r="K28" i="2"/>
  <c r="L28" i="2"/>
  <c r="M28" i="2"/>
  <c r="D29" i="2"/>
  <c r="E29" i="2"/>
  <c r="F29" i="2"/>
  <c r="G29" i="2"/>
  <c r="H29" i="2"/>
  <c r="I29" i="2"/>
  <c r="J29" i="2"/>
  <c r="K29" i="2"/>
  <c r="L29" i="2"/>
  <c r="M29" i="2"/>
  <c r="D30" i="2"/>
  <c r="E30" i="2"/>
  <c r="F30" i="2"/>
  <c r="G30" i="2"/>
  <c r="H30" i="2"/>
  <c r="I30" i="2"/>
  <c r="J30" i="2"/>
  <c r="K30" i="2"/>
  <c r="L30" i="2"/>
  <c r="M30" i="2"/>
  <c r="D31" i="2"/>
  <c r="E31" i="2"/>
  <c r="F31" i="2"/>
  <c r="G31" i="2"/>
  <c r="H31" i="2"/>
  <c r="I31" i="2"/>
  <c r="J31" i="2"/>
  <c r="K31" i="2"/>
  <c r="L31" i="2"/>
  <c r="M31" i="2"/>
  <c r="D32" i="2"/>
  <c r="E32" i="2"/>
  <c r="F32" i="2"/>
  <c r="G32" i="2"/>
  <c r="H32" i="2"/>
  <c r="I32" i="2"/>
  <c r="J32" i="2"/>
  <c r="K32" i="2"/>
  <c r="L32" i="2"/>
  <c r="M32" i="2"/>
  <c r="D33" i="2"/>
  <c r="E33" i="2"/>
  <c r="F33" i="2"/>
  <c r="G33" i="2"/>
  <c r="H33" i="2"/>
  <c r="I33" i="2"/>
  <c r="J33" i="2"/>
  <c r="K33" i="2"/>
  <c r="L33" i="2"/>
  <c r="M33" i="2"/>
  <c r="D34" i="2"/>
  <c r="E34" i="2"/>
  <c r="F34" i="2"/>
  <c r="G34" i="2"/>
  <c r="H34" i="2"/>
  <c r="I34" i="2"/>
  <c r="J34" i="2"/>
  <c r="K34" i="2"/>
  <c r="L34" i="2"/>
  <c r="M34" i="2"/>
  <c r="C23" i="2"/>
  <c r="C24" i="2"/>
  <c r="C25" i="2"/>
  <c r="C26" i="2"/>
  <c r="C27" i="2"/>
  <c r="C28" i="2"/>
  <c r="C29" i="2"/>
  <c r="C30" i="2"/>
  <c r="C31" i="2"/>
  <c r="C32" i="2"/>
  <c r="C33" i="2"/>
  <c r="C34" i="2"/>
  <c r="C22" i="2"/>
  <c r="A23" i="2"/>
  <c r="A24" i="2"/>
  <c r="A25" i="2"/>
  <c r="A26" i="2"/>
  <c r="A27" i="2"/>
  <c r="A28" i="2"/>
  <c r="A29" i="2"/>
  <c r="A30" i="2"/>
  <c r="A31" i="2"/>
  <c r="A32" i="2"/>
  <c r="A33" i="2"/>
  <c r="A34" i="2"/>
  <c r="A22" i="2"/>
</calcChain>
</file>

<file path=xl/sharedStrings.xml><?xml version="1.0" encoding="utf-8"?>
<sst xmlns="http://schemas.openxmlformats.org/spreadsheetml/2006/main" count="991" uniqueCount="193">
  <si>
    <t>Adam Jackson</t>
  </si>
  <si>
    <t>Fergus Cotton</t>
  </si>
  <si>
    <t>James Lee</t>
  </si>
  <si>
    <t>Jono Lazaro</t>
  </si>
  <si>
    <t>Jordan Grant</t>
  </si>
  <si>
    <t>Josh Hathaway</t>
  </si>
  <si>
    <t>Josh Rowcliffe</t>
  </si>
  <si>
    <t>Sam Burton</t>
  </si>
  <si>
    <t>Sebastian Kouw</t>
  </si>
  <si>
    <t>Average Joes</t>
  </si>
  <si>
    <t>Name</t>
  </si>
  <si>
    <t>Games Played</t>
  </si>
  <si>
    <t>Players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</si>
  <si>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</si>
  <si>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</si>
  <si>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</si>
  <si>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</si>
  <si>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</si>
  <si>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</si>
  <si>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</si>
  <si>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</si>
  <si>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</si>
  <si>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</si>
  <si>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PTS</t>
  </si>
  <si>
    <t>Averages</t>
  </si>
  <si>
    <t>Alex Burr</t>
  </si>
  <si>
    <t>Alex Royston</t>
  </si>
  <si>
    <t>Brad Dwyer</t>
  </si>
  <si>
    <t>David Bain-Smith</t>
  </si>
  <si>
    <t>Jim Ross</t>
  </si>
  <si>
    <t>Leigh Pederick</t>
  </si>
  <si>
    <t>Paul Hamilton</t>
  </si>
  <si>
    <t>Sheldon Fenning</t>
  </si>
  <si>
    <t>Tom Wilkinson</t>
  </si>
  <si>
    <t>Cunning Stunts</t>
  </si>
  <si>
    <t>Casey Baines</t>
  </si>
  <si>
    <t>Jon Harris</t>
  </si>
  <si>
    <t>Josh Papp</t>
  </si>
  <si>
    <t>Matt Liddle</t>
  </si>
  <si>
    <t>Michael Aitchison</t>
  </si>
  <si>
    <t>Michael Ashton</t>
  </si>
  <si>
    <t>Mick Colosimo</t>
  </si>
  <si>
    <t>Rob Pirnke</t>
  </si>
  <si>
    <t>Sam Adams</t>
  </si>
  <si>
    <t>Tim Papp</t>
  </si>
  <si>
    <t>Hawks</t>
  </si>
  <si>
    <t>Ben White</t>
  </si>
  <si>
    <t>Dean Abbott</t>
  </si>
  <si>
    <t>Gabe Haynes</t>
  </si>
  <si>
    <t>Geoff Parkins</t>
  </si>
  <si>
    <t>John Southwell</t>
  </si>
  <si>
    <t>Jono Miller</t>
  </si>
  <si>
    <t>Phil Dimond</t>
  </si>
  <si>
    <t>Stu Duncan</t>
  </si>
  <si>
    <t>HBW Cannons</t>
  </si>
  <si>
    <t>Adam King</t>
  </si>
  <si>
    <t>Aj Rodriguez</t>
  </si>
  <si>
    <t>Ariston Sillana</t>
  </si>
  <si>
    <t>Brad Manzanillo</t>
  </si>
  <si>
    <t>Clive Cox</t>
  </si>
  <si>
    <t>Garang Bul</t>
  </si>
  <si>
    <t>Jono Cooper</t>
  </si>
  <si>
    <t>Michael Verzosa</t>
  </si>
  <si>
    <t>Mitchell Potts</t>
  </si>
  <si>
    <t>Nick Wilkinson</t>
  </si>
  <si>
    <t>Samuel Colosimo</t>
  </si>
  <si>
    <t>Honey Badgers</t>
  </si>
  <si>
    <t>Andrew Murphy</t>
  </si>
  <si>
    <t>Andrew Smith</t>
  </si>
  <si>
    <t>Brett New</t>
  </si>
  <si>
    <t>Declan Pratt</t>
  </si>
  <si>
    <t>James McPherson</t>
  </si>
  <si>
    <t>Jimmy Heaton</t>
  </si>
  <si>
    <t>Matthew Deady</t>
  </si>
  <si>
    <t>Paul Murphy</t>
  </si>
  <si>
    <t>Simon Hulm</t>
  </si>
  <si>
    <t>Pork Swords</t>
  </si>
  <si>
    <t>Aaron Randall</t>
  </si>
  <si>
    <t>Chris Colosimo</t>
  </si>
  <si>
    <t>Dan Morgan</t>
  </si>
  <si>
    <t>Emmet Murphy</t>
  </si>
  <si>
    <t>Kieran Igor-Taylor</t>
  </si>
  <si>
    <t>Kyle Dishaw</t>
  </si>
  <si>
    <t>Nick Morgan</t>
  </si>
  <si>
    <t>Tate Harris</t>
  </si>
  <si>
    <t>Tristan Scotcher</t>
  </si>
  <si>
    <t>Zlatan Hadzic</t>
  </si>
  <si>
    <t>Ramblin' On</t>
  </si>
  <si>
    <t>BJ Kennedy</t>
  </si>
  <si>
    <t>Chris Cullen</t>
  </si>
  <si>
    <t>Dan Richardson</t>
  </si>
  <si>
    <t>Dean Hill</t>
  </si>
  <si>
    <t>Jon Holden</t>
  </si>
  <si>
    <t>Olan Scott</t>
  </si>
  <si>
    <t>Scott Northey</t>
  </si>
  <si>
    <t>Tony Sheehan</t>
  </si>
  <si>
    <t>Shenanigans</t>
  </si>
  <si>
    <t>Alex Keech</t>
  </si>
  <si>
    <t>Ben Merchant</t>
  </si>
  <si>
    <t>Chris Brocklehurst</t>
  </si>
  <si>
    <t>Joel Taylor</t>
  </si>
  <si>
    <t>Liam Crossman</t>
  </si>
  <si>
    <t>Paul Horsfall</t>
  </si>
  <si>
    <t>Richie Bakkum</t>
  </si>
  <si>
    <t>Sam Crossman</t>
  </si>
  <si>
    <t>Tom Dougherty</t>
  </si>
  <si>
    <t>Spectres</t>
  </si>
  <si>
    <t>Team</t>
  </si>
  <si>
    <t>Points Per Game (PTS)</t>
  </si>
  <si>
    <t>Rebounds Per Game (REB)</t>
  </si>
  <si>
    <t>Assists Per Game (AST)</t>
  </si>
  <si>
    <t>Games</t>
  </si>
  <si>
    <t>Steals Per Game (STL)</t>
  </si>
  <si>
    <t>Blocks Per Game (BLK)</t>
  </si>
  <si>
    <t>Personal Fouls Per Game (PFS)</t>
  </si>
  <si>
    <t>Points</t>
  </si>
  <si>
    <t>3 Pointers Per Game (3P)</t>
  </si>
  <si>
    <t>Free throws Per Game (FT)</t>
  </si>
  <si>
    <t>Marijan Kovac</t>
  </si>
  <si>
    <t>Jamie Watson</t>
  </si>
  <si>
    <t>Harley Pupuke</t>
  </si>
  <si>
    <t>Justin Mesman</t>
  </si>
  <si>
    <t>Paul Douglas-McDonald</t>
  </si>
  <si>
    <t>Nghia Tran</t>
  </si>
  <si>
    <t>Pierre Johannessen</t>
  </si>
  <si>
    <t>Jarrod Anderson</t>
  </si>
  <si>
    <t>Damian Miles</t>
  </si>
  <si>
    <t>Stuart Bail</t>
  </si>
  <si>
    <t>Aaron Crowe</t>
  </si>
  <si>
    <t>Jules Hohnen</t>
  </si>
  <si>
    <t>Aaron Coddington</t>
  </si>
  <si>
    <t>Evan Fowler</t>
  </si>
  <si>
    <t>Peter Herak</t>
  </si>
  <si>
    <t>Josh Brennan</t>
  </si>
  <si>
    <t>Eric Malcolm</t>
  </si>
  <si>
    <t>Lachlan Ross</t>
  </si>
  <si>
    <t>Jordan Phillips</t>
  </si>
  <si>
    <t>Todd Nebauer</t>
  </si>
  <si>
    <t>Glenn Morrison</t>
  </si>
  <si>
    <t>Chris Murphy</t>
  </si>
  <si>
    <t xml:space="preserve">Michael King </t>
  </si>
  <si>
    <t>Mitch McGee</t>
  </si>
  <si>
    <t>Kalie Kamara</t>
  </si>
  <si>
    <t>Ajang Aguer</t>
  </si>
  <si>
    <t>Ollie Munoz</t>
  </si>
  <si>
    <t>Rebounds</t>
  </si>
  <si>
    <t>Assists</t>
  </si>
  <si>
    <t>Steals</t>
  </si>
  <si>
    <t>Blocks</t>
  </si>
  <si>
    <t>Fouls</t>
  </si>
  <si>
    <t>3 Pointers</t>
  </si>
  <si>
    <t>Free throws</t>
  </si>
  <si>
    <t>Division 1 League Leader totals</t>
  </si>
  <si>
    <t>Toby Conroy</t>
  </si>
  <si>
    <t>Sam Taylor</t>
  </si>
  <si>
    <t>Tim Hewitt</t>
  </si>
  <si>
    <t>Blake Jones</t>
  </si>
  <si>
    <t>Riley Dowton</t>
  </si>
  <si>
    <t>Jeremy Mukherjee</t>
  </si>
  <si>
    <t>Chris Weir</t>
  </si>
  <si>
    <t>David Hawkins</t>
  </si>
  <si>
    <t>Adam Mcintosh</t>
  </si>
  <si>
    <t>Matt Miles</t>
  </si>
  <si>
    <t>Paul Clowry</t>
  </si>
  <si>
    <t>Reece Kaye</t>
  </si>
  <si>
    <t>Josh Russell</t>
  </si>
  <si>
    <t>Marcin Tokarski</t>
  </si>
  <si>
    <t>Limar Laing</t>
  </si>
  <si>
    <t>Andrew Copley</t>
  </si>
  <si>
    <t>Jack Harris</t>
  </si>
  <si>
    <t>Daniel Stiles</t>
  </si>
  <si>
    <t>Matthew Kamarul</t>
  </si>
  <si>
    <t>Josh Yewdall</t>
  </si>
  <si>
    <t>David Grant</t>
  </si>
  <si>
    <t>Division 1 League Leaders - 12 games played minimum</t>
  </si>
  <si>
    <t>Kurt Jorgensen</t>
  </si>
  <si>
    <t>Joel Anderson</t>
  </si>
  <si>
    <t>Mitch Barbara</t>
  </si>
  <si>
    <t>Jack Muston</t>
  </si>
  <si>
    <t>John Russell</t>
  </si>
  <si>
    <t>Dean Powell</t>
  </si>
  <si>
    <t>Jud Ruig</t>
  </si>
  <si>
    <t>Chris Horsfall</t>
  </si>
  <si>
    <t xml:space="preserve">Adrian Tjahjana </t>
  </si>
  <si>
    <t>Hawks Sundries</t>
  </si>
  <si>
    <t>IA</t>
  </si>
  <si>
    <t>Grand Total</t>
  </si>
  <si>
    <t>Injury Attendance</t>
  </si>
  <si>
    <t>Game eligibility</t>
  </si>
  <si>
    <t>Nick Hopman</t>
  </si>
  <si>
    <t>Steve Broers</t>
  </si>
  <si>
    <t>Steve Rudic</t>
  </si>
  <si>
    <t>Las Wijayatilake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</si>
</sst>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b/>
      <sz val="10"/>
      <color rgb="FF92D050"/>
      <name val="Arial"/>
      <family val="2"/>
    </font>
    <font>
      <b/>
      <sz val="10"/>
      <color rgb="FF0070C0"/>
      <name val="Arial"/>
      <family val="2"/>
    </font>
    <font>
      <b/>
      <sz val="10"/>
      <color rgb="FFFFFF00"/>
      <name val="Arial"/>
      <family val="2"/>
    </font>
    <font>
      <b/>
      <sz val="10"/>
      <color theme="1"/>
      <name val="Arial"/>
      <family val="2"/>
    </font>
    <font>
      <b/>
      <sz val="10"/>
      <color indexed="18"/>
      <name val="Arial"/>
      <family val="2"/>
    </font>
    <font>
      <sz val="10"/>
      <color rgb="FFFFFF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14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</cellStyleXfs>
  <cellXfs count="66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0" fillId="0" borderId="0" xfId="0"/>
    <xf numFmtId="0" fontId="0" fillId="0" borderId="2" xfId="0" applyBorder="1"/>
    <xf numFmtId="0" fontId="11" fillId="25" borderId="2" xfId="0" applyFont="1" applyFill="1" applyBorder="1" applyAlignment="1">
      <alignment horizontal="center"/>
    </xf>
    <xf numFmtId="0" fontId="11" fillId="25" borderId="5" xfId="0" applyFont="1" applyFill="1" applyBorder="1" applyAlignment="1">
      <alignment horizontal="center"/>
    </xf>
    <xf numFmtId="0" fontId="11" fillId="0" borderId="0" xfId="0" applyFont="1" applyAlignment="1">
      <alignment horizontal="left" indent="1"/>
    </xf>
    <xf numFmtId="1" fontId="17" fillId="0" borderId="0" xfId="0" applyNumberFormat="1" applyFont="1" applyAlignment="1">
      <alignment horizontal="center"/>
    </xf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0" fontId="0" fillId="0" borderId="0" xfId="0" applyFill="1" applyBorder="1"/>
    <xf numFmtId="0" fontId="11" fillId="25" borderId="7" xfId="0" applyFont="1" applyFill="1" applyBorder="1" applyAlignment="1">
      <alignment horizontal="center"/>
    </xf>
    <xf numFmtId="0" fontId="0" fillId="0" borderId="0" xfId="0" applyBorder="1"/>
    <xf numFmtId="164" fontId="0" fillId="0" borderId="2" xfId="0" applyNumberFormat="1" applyBorder="1"/>
    <xf numFmtId="0" fontId="18" fillId="0" borderId="0" xfId="0" applyFont="1"/>
    <xf numFmtId="0" fontId="0" fillId="0" borderId="0" xfId="0" applyBorder="1" applyAlignment="1">
      <alignment horizontal="left" indent="2"/>
    </xf>
    <xf numFmtId="0" fontId="11" fillId="0" borderId="0" xfId="0" applyNumberFormat="1" applyFont="1"/>
    <xf numFmtId="0" fontId="11" fillId="26" borderId="9" xfId="0" applyFont="1" applyFill="1" applyBorder="1"/>
    <xf numFmtId="0" fontId="16" fillId="20" borderId="6" xfId="0" applyFont="1" applyFill="1" applyBorder="1" applyAlignment="1">
      <alignment horizontal="center"/>
    </xf>
    <xf numFmtId="0" fontId="16" fillId="20" borderId="0" xfId="0" applyFont="1" applyFill="1" applyBorder="1" applyAlignment="1">
      <alignment horizontal="center"/>
    </xf>
    <xf numFmtId="0" fontId="11" fillId="15" borderId="3" xfId="0" applyFont="1" applyFill="1" applyBorder="1" applyAlignment="1">
      <alignment horizontal="center"/>
    </xf>
    <xf numFmtId="0" fontId="11" fillId="15" borderId="4" xfId="0" applyFont="1" applyFill="1" applyBorder="1" applyAlignment="1">
      <alignment horizontal="center"/>
    </xf>
    <xf numFmtId="0" fontId="11" fillId="15" borderId="8" xfId="0" applyFont="1" applyFill="1" applyBorder="1" applyAlignment="1">
      <alignment horizontal="center"/>
    </xf>
    <xf numFmtId="0" fontId="11" fillId="15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21" borderId="3" xfId="1" applyFont="1" applyFill="1" applyBorder="1" applyAlignment="1">
      <alignment horizontal="center" vertical="center"/>
    </xf>
    <xf numFmtId="0" fontId="15" fillId="21" borderId="4" xfId="1" applyFont="1" applyFill="1" applyBorder="1" applyAlignment="1">
      <alignment horizontal="center" vertical="center"/>
    </xf>
    <xf numFmtId="0" fontId="14" fillId="21" borderId="10" xfId="1" applyFont="1" applyFill="1" applyBorder="1" applyAlignment="1">
      <alignment horizontal="center" vertical="center"/>
    </xf>
    <xf numFmtId="0" fontId="14" fillId="21" borderId="11" xfId="1" applyFont="1" applyFill="1" applyBorder="1" applyAlignment="1">
      <alignment horizontal="center" vertical="center"/>
    </xf>
    <xf numFmtId="0" fontId="3" fillId="17" borderId="3" xfId="76" applyFont="1" applyFill="1" applyBorder="1" applyAlignment="1">
      <alignment horizontal="center" vertical="center"/>
    </xf>
    <xf numFmtId="0" fontId="3" fillId="17" borderId="4" xfId="76" applyFont="1" applyFill="1" applyBorder="1" applyAlignment="1">
      <alignment horizontal="center" vertical="center"/>
    </xf>
    <xf numFmtId="0" fontId="3" fillId="17" borderId="10" xfId="76" applyFont="1" applyFill="1" applyBorder="1" applyAlignment="1">
      <alignment horizontal="center" vertical="center"/>
    </xf>
    <xf numFmtId="0" fontId="3" fillId="17" borderId="11" xfId="76" applyFont="1" applyFill="1" applyBorder="1" applyAlignment="1">
      <alignment horizontal="center" vertical="center"/>
    </xf>
    <xf numFmtId="0" fontId="8" fillId="22" borderId="3" xfId="76" applyFont="1" applyFill="1" applyBorder="1" applyAlignment="1">
      <alignment horizontal="center" vertical="center"/>
    </xf>
    <xf numFmtId="0" fontId="7" fillId="22" borderId="4" xfId="76" applyFont="1" applyFill="1" applyBorder="1" applyAlignment="1">
      <alignment horizontal="center" vertical="center"/>
    </xf>
    <xf numFmtId="0" fontId="8" fillId="22" borderId="10" xfId="76" applyFont="1" applyFill="1" applyBorder="1" applyAlignment="1">
      <alignment horizontal="center" vertical="center"/>
    </xf>
    <xf numFmtId="0" fontId="8" fillId="22" borderId="11" xfId="76" applyFont="1" applyFill="1" applyBorder="1" applyAlignment="1">
      <alignment horizontal="center" vertical="center"/>
    </xf>
    <xf numFmtId="0" fontId="3" fillId="16" borderId="3" xfId="76" applyFont="1" applyFill="1" applyBorder="1" applyAlignment="1">
      <alignment horizontal="center" vertical="center"/>
    </xf>
    <xf numFmtId="0" fontId="3" fillId="16" borderId="4" xfId="76" applyFont="1" applyFill="1" applyBorder="1" applyAlignment="1">
      <alignment horizontal="center" vertical="center"/>
    </xf>
    <xf numFmtId="0" fontId="3" fillId="16" borderId="10" xfId="76" applyFont="1" applyFill="1" applyBorder="1" applyAlignment="1">
      <alignment horizontal="center" vertical="center"/>
    </xf>
    <xf numFmtId="0" fontId="3" fillId="16" borderId="11" xfId="76" applyFont="1" applyFill="1" applyBorder="1" applyAlignment="1">
      <alignment horizontal="center" vertical="center"/>
    </xf>
    <xf numFmtId="0" fontId="11" fillId="23" borderId="3" xfId="76" applyFont="1" applyFill="1" applyBorder="1" applyAlignment="1">
      <alignment horizontal="center" vertical="center"/>
    </xf>
    <xf numFmtId="0" fontId="12" fillId="23" borderId="4" xfId="76" applyFont="1" applyFill="1" applyBorder="1" applyAlignment="1">
      <alignment horizontal="center" vertical="center"/>
    </xf>
    <xf numFmtId="0" fontId="11" fillId="23" borderId="10" xfId="76" applyFont="1" applyFill="1" applyBorder="1" applyAlignment="1">
      <alignment horizontal="center" vertical="center"/>
    </xf>
    <xf numFmtId="0" fontId="11" fillId="23" borderId="11" xfId="76" applyFont="1" applyFill="1" applyBorder="1" applyAlignment="1">
      <alignment horizontal="center" vertical="center"/>
    </xf>
    <xf numFmtId="0" fontId="4" fillId="19" borderId="3" xfId="76" applyFont="1" applyFill="1" applyBorder="1" applyAlignment="1">
      <alignment horizontal="center" vertical="center"/>
    </xf>
    <xf numFmtId="0" fontId="4" fillId="19" borderId="4" xfId="76" applyFont="1" applyFill="1" applyBorder="1" applyAlignment="1">
      <alignment horizontal="center" vertical="center"/>
    </xf>
    <xf numFmtId="0" fontId="4" fillId="19" borderId="10" xfId="76" applyFont="1" applyFill="1" applyBorder="1" applyAlignment="1">
      <alignment horizontal="center" vertical="center"/>
    </xf>
    <xf numFmtId="0" fontId="4" fillId="19" borderId="11" xfId="76" applyFont="1" applyFill="1" applyBorder="1" applyAlignment="1">
      <alignment horizontal="center" vertical="center"/>
    </xf>
    <xf numFmtId="0" fontId="10" fillId="20" borderId="3" xfId="76" applyFont="1" applyFill="1" applyBorder="1" applyAlignment="1">
      <alignment horizontal="center" vertical="center"/>
    </xf>
    <xf numFmtId="0" fontId="13" fillId="20" borderId="4" xfId="76" applyFont="1" applyFill="1" applyBorder="1" applyAlignment="1">
      <alignment horizontal="center" vertical="center"/>
    </xf>
    <xf numFmtId="0" fontId="10" fillId="20" borderId="10" xfId="76" applyFont="1" applyFill="1" applyBorder="1" applyAlignment="1">
      <alignment horizontal="center" vertical="center"/>
    </xf>
    <xf numFmtId="0" fontId="10" fillId="20" borderId="11" xfId="76" applyFont="1" applyFill="1" applyBorder="1" applyAlignment="1">
      <alignment horizontal="center" vertical="center"/>
    </xf>
    <xf numFmtId="0" fontId="9" fillId="18" borderId="3" xfId="76" applyFont="1" applyFill="1" applyBorder="1" applyAlignment="1">
      <alignment horizontal="center" vertical="center"/>
    </xf>
    <xf numFmtId="0" fontId="9" fillId="18" borderId="4" xfId="76" applyFont="1" applyFill="1" applyBorder="1" applyAlignment="1">
      <alignment horizontal="center" vertical="center"/>
    </xf>
    <xf numFmtId="0" fontId="9" fillId="18" borderId="10" xfId="76" applyFont="1" applyFill="1" applyBorder="1" applyAlignment="1">
      <alignment horizontal="center" vertical="center"/>
    </xf>
    <xf numFmtId="0" fontId="9" fillId="18" borderId="11" xfId="76" applyFont="1" applyFill="1" applyBorder="1" applyAlignment="1">
      <alignment horizontal="center" vertical="center"/>
    </xf>
    <xf numFmtId="0" fontId="3" fillId="24" borderId="3" xfId="76" applyFont="1" applyFill="1" applyBorder="1" applyAlignment="1">
      <alignment horizontal="center" vertical="center"/>
    </xf>
    <xf numFmtId="0" fontId="3" fillId="24" borderId="4" xfId="76" applyFont="1" applyFill="1" applyBorder="1" applyAlignment="1">
      <alignment horizontal="center" vertical="center"/>
    </xf>
    <xf numFmtId="0" fontId="3" fillId="24" borderId="10" xfId="76" applyFont="1" applyFill="1" applyBorder="1" applyAlignment="1">
      <alignment horizontal="center" vertical="center"/>
    </xf>
    <xf numFmtId="0" fontId="3" fillId="24" borderId="11" xfId="76" applyFont="1" applyFill="1" applyBorder="1" applyAlignment="1">
      <alignment horizontal="center" vertical="center"/>
    </xf>
  </cellXfs>
  <cellStyles count="414">
    <cellStyle name="20% - Accent1 2" xfId="2"/>
    <cellStyle name="20% - Accent1 2 2" xfId="32"/>
    <cellStyle name="20% - Accent1 2 2 2" xfId="99"/>
    <cellStyle name="20% - Accent1 2 2 3" xfId="167"/>
    <cellStyle name="20% - Accent1 2 2 4" xfId="234"/>
    <cellStyle name="20% - Accent1 2 2 5" xfId="300"/>
    <cellStyle name="20% - Accent1 2 2 6" xfId="366"/>
    <cellStyle name="20% - Accent1 2 3" xfId="54"/>
    <cellStyle name="20% - Accent1 2 3 2" xfId="121"/>
    <cellStyle name="20% - Accent1 2 3 3" xfId="189"/>
    <cellStyle name="20% - Accent1 2 3 4" xfId="256"/>
    <cellStyle name="20% - Accent1 2 3 5" xfId="322"/>
    <cellStyle name="20% - Accent1 2 3 6" xfId="388"/>
    <cellStyle name="20% - Accent1 2 4" xfId="77"/>
    <cellStyle name="20% - Accent1 2 5" xfId="145"/>
    <cellStyle name="20% - Accent1 2 6" xfId="212"/>
    <cellStyle name="20% - Accent1 2 7" xfId="278"/>
    <cellStyle name="20% - Accent1 2 8" xfId="344"/>
    <cellStyle name="20% - Accent2 2" xfId="3"/>
    <cellStyle name="20% - Accent2 2 2" xfId="33"/>
    <cellStyle name="20% - Accent2 2 2 2" xfId="100"/>
    <cellStyle name="20% - Accent2 2 2 3" xfId="168"/>
    <cellStyle name="20% - Accent2 2 2 4" xfId="235"/>
    <cellStyle name="20% - Accent2 2 2 5" xfId="301"/>
    <cellStyle name="20% - Accent2 2 2 6" xfId="367"/>
    <cellStyle name="20% - Accent2 2 3" xfId="55"/>
    <cellStyle name="20% - Accent2 2 3 2" xfId="122"/>
    <cellStyle name="20% - Accent2 2 3 3" xfId="190"/>
    <cellStyle name="20% - Accent2 2 3 4" xfId="257"/>
    <cellStyle name="20% - Accent2 2 3 5" xfId="323"/>
    <cellStyle name="20% - Accent2 2 3 6" xfId="389"/>
    <cellStyle name="20% - Accent2 2 4" xfId="78"/>
    <cellStyle name="20% - Accent2 2 5" xfId="146"/>
    <cellStyle name="20% - Accent2 2 6" xfId="213"/>
    <cellStyle name="20% - Accent2 2 7" xfId="279"/>
    <cellStyle name="20% - Accent2 2 8" xfId="345"/>
    <cellStyle name="20% - Accent3 2" xfId="4"/>
    <cellStyle name="20% - Accent3 2 2" xfId="34"/>
    <cellStyle name="20% - Accent3 2 2 2" xfId="101"/>
    <cellStyle name="20% - Accent3 2 2 3" xfId="169"/>
    <cellStyle name="20% - Accent3 2 2 4" xfId="236"/>
    <cellStyle name="20% - Accent3 2 2 5" xfId="302"/>
    <cellStyle name="20% - Accent3 2 2 6" xfId="368"/>
    <cellStyle name="20% - Accent3 2 3" xfId="56"/>
    <cellStyle name="20% - Accent3 2 3 2" xfId="123"/>
    <cellStyle name="20% - Accent3 2 3 3" xfId="191"/>
    <cellStyle name="20% - Accent3 2 3 4" xfId="258"/>
    <cellStyle name="20% - Accent3 2 3 5" xfId="324"/>
    <cellStyle name="20% - Accent3 2 3 6" xfId="390"/>
    <cellStyle name="20% - Accent3 2 4" xfId="79"/>
    <cellStyle name="20% - Accent3 2 5" xfId="147"/>
    <cellStyle name="20% - Accent3 2 6" xfId="214"/>
    <cellStyle name="20% - Accent3 2 7" xfId="280"/>
    <cellStyle name="20% - Accent3 2 8" xfId="346"/>
    <cellStyle name="20% - Accent4 2" xfId="5"/>
    <cellStyle name="20% - Accent4 2 2" xfId="35"/>
    <cellStyle name="20% - Accent4 2 2 2" xfId="102"/>
    <cellStyle name="20% - Accent4 2 2 3" xfId="170"/>
    <cellStyle name="20% - Accent4 2 2 4" xfId="237"/>
    <cellStyle name="20% - Accent4 2 2 5" xfId="303"/>
    <cellStyle name="20% - Accent4 2 2 6" xfId="369"/>
    <cellStyle name="20% - Accent4 2 3" xfId="57"/>
    <cellStyle name="20% - Accent4 2 3 2" xfId="124"/>
    <cellStyle name="20% - Accent4 2 3 3" xfId="192"/>
    <cellStyle name="20% - Accent4 2 3 4" xfId="259"/>
    <cellStyle name="20% - Accent4 2 3 5" xfId="325"/>
    <cellStyle name="20% - Accent4 2 3 6" xfId="391"/>
    <cellStyle name="20% - Accent4 2 4" xfId="80"/>
    <cellStyle name="20% - Accent4 2 5" xfId="148"/>
    <cellStyle name="20% - Accent4 2 6" xfId="215"/>
    <cellStyle name="20% - Accent4 2 7" xfId="281"/>
    <cellStyle name="20% - Accent4 2 8" xfId="347"/>
    <cellStyle name="20% - Accent5 2" xfId="6"/>
    <cellStyle name="20% - Accent5 2 2" xfId="36"/>
    <cellStyle name="20% - Accent5 2 2 2" xfId="103"/>
    <cellStyle name="20% - Accent5 2 2 3" xfId="171"/>
    <cellStyle name="20% - Accent5 2 2 4" xfId="238"/>
    <cellStyle name="20% - Accent5 2 2 5" xfId="304"/>
    <cellStyle name="20% - Accent5 2 2 6" xfId="370"/>
    <cellStyle name="20% - Accent5 2 3" xfId="58"/>
    <cellStyle name="20% - Accent5 2 3 2" xfId="125"/>
    <cellStyle name="20% - Accent5 2 3 3" xfId="193"/>
    <cellStyle name="20% - Accent5 2 3 4" xfId="260"/>
    <cellStyle name="20% - Accent5 2 3 5" xfId="326"/>
    <cellStyle name="20% - Accent5 2 3 6" xfId="392"/>
    <cellStyle name="20% - Accent5 2 4" xfId="81"/>
    <cellStyle name="20% - Accent5 2 5" xfId="149"/>
    <cellStyle name="20% - Accent5 2 6" xfId="216"/>
    <cellStyle name="20% - Accent5 2 7" xfId="282"/>
    <cellStyle name="20% - Accent5 2 8" xfId="348"/>
    <cellStyle name="20% - Accent6 2" xfId="7"/>
    <cellStyle name="20% - Accent6 2 2" xfId="37"/>
    <cellStyle name="20% - Accent6 2 2 2" xfId="104"/>
    <cellStyle name="20% - Accent6 2 2 3" xfId="172"/>
    <cellStyle name="20% - Accent6 2 2 4" xfId="239"/>
    <cellStyle name="20% - Accent6 2 2 5" xfId="305"/>
    <cellStyle name="20% - Accent6 2 2 6" xfId="371"/>
    <cellStyle name="20% - Accent6 2 3" xfId="59"/>
    <cellStyle name="20% - Accent6 2 3 2" xfId="126"/>
    <cellStyle name="20% - Accent6 2 3 3" xfId="194"/>
    <cellStyle name="20% - Accent6 2 3 4" xfId="261"/>
    <cellStyle name="20% - Accent6 2 3 5" xfId="327"/>
    <cellStyle name="20% - Accent6 2 3 6" xfId="393"/>
    <cellStyle name="20% - Accent6 2 4" xfId="82"/>
    <cellStyle name="20% - Accent6 2 5" xfId="150"/>
    <cellStyle name="20% - Accent6 2 6" xfId="217"/>
    <cellStyle name="20% - Accent6 2 7" xfId="283"/>
    <cellStyle name="20% - Accent6 2 8" xfId="349"/>
    <cellStyle name="40% - Accent1 2" xfId="8"/>
    <cellStyle name="40% - Accent1 2 2" xfId="38"/>
    <cellStyle name="40% - Accent1 2 2 2" xfId="105"/>
    <cellStyle name="40% - Accent1 2 2 3" xfId="173"/>
    <cellStyle name="40% - Accent1 2 2 4" xfId="240"/>
    <cellStyle name="40% - Accent1 2 2 5" xfId="306"/>
    <cellStyle name="40% - Accent1 2 2 6" xfId="372"/>
    <cellStyle name="40% - Accent1 2 3" xfId="60"/>
    <cellStyle name="40% - Accent1 2 3 2" xfId="127"/>
    <cellStyle name="40% - Accent1 2 3 3" xfId="195"/>
    <cellStyle name="40% - Accent1 2 3 4" xfId="262"/>
    <cellStyle name="40% - Accent1 2 3 5" xfId="328"/>
    <cellStyle name="40% - Accent1 2 3 6" xfId="394"/>
    <cellStyle name="40% - Accent1 2 4" xfId="83"/>
    <cellStyle name="40% - Accent1 2 5" xfId="151"/>
    <cellStyle name="40% - Accent1 2 6" xfId="218"/>
    <cellStyle name="40% - Accent1 2 7" xfId="284"/>
    <cellStyle name="40% - Accent1 2 8" xfId="350"/>
    <cellStyle name="40% - Accent2 2" xfId="9"/>
    <cellStyle name="40% - Accent2 2 2" xfId="39"/>
    <cellStyle name="40% - Accent2 2 2 2" xfId="106"/>
    <cellStyle name="40% - Accent2 2 2 3" xfId="174"/>
    <cellStyle name="40% - Accent2 2 2 4" xfId="241"/>
    <cellStyle name="40% - Accent2 2 2 5" xfId="307"/>
    <cellStyle name="40% - Accent2 2 2 6" xfId="373"/>
    <cellStyle name="40% - Accent2 2 3" xfId="61"/>
    <cellStyle name="40% - Accent2 2 3 2" xfId="128"/>
    <cellStyle name="40% - Accent2 2 3 3" xfId="196"/>
    <cellStyle name="40% - Accent2 2 3 4" xfId="263"/>
    <cellStyle name="40% - Accent2 2 3 5" xfId="329"/>
    <cellStyle name="40% - Accent2 2 3 6" xfId="395"/>
    <cellStyle name="40% - Accent2 2 4" xfId="84"/>
    <cellStyle name="40% - Accent2 2 5" xfId="152"/>
    <cellStyle name="40% - Accent2 2 6" xfId="219"/>
    <cellStyle name="40% - Accent2 2 7" xfId="285"/>
    <cellStyle name="40% - Accent2 2 8" xfId="351"/>
    <cellStyle name="40% - Accent3 2" xfId="10"/>
    <cellStyle name="40% - Accent3 2 2" xfId="40"/>
    <cellStyle name="40% - Accent3 2 2 2" xfId="107"/>
    <cellStyle name="40% - Accent3 2 2 3" xfId="175"/>
    <cellStyle name="40% - Accent3 2 2 4" xfId="242"/>
    <cellStyle name="40% - Accent3 2 2 5" xfId="308"/>
    <cellStyle name="40% - Accent3 2 2 6" xfId="374"/>
    <cellStyle name="40% - Accent3 2 3" xfId="62"/>
    <cellStyle name="40% - Accent3 2 3 2" xfId="129"/>
    <cellStyle name="40% - Accent3 2 3 3" xfId="197"/>
    <cellStyle name="40% - Accent3 2 3 4" xfId="264"/>
    <cellStyle name="40% - Accent3 2 3 5" xfId="330"/>
    <cellStyle name="40% - Accent3 2 3 6" xfId="396"/>
    <cellStyle name="40% - Accent3 2 4" xfId="85"/>
    <cellStyle name="40% - Accent3 2 5" xfId="153"/>
    <cellStyle name="40% - Accent3 2 6" xfId="220"/>
    <cellStyle name="40% - Accent3 2 7" xfId="286"/>
    <cellStyle name="40% - Accent3 2 8" xfId="352"/>
    <cellStyle name="40% - Accent4 2" xfId="11"/>
    <cellStyle name="40% - Accent4 2 2" xfId="41"/>
    <cellStyle name="40% - Accent4 2 2 2" xfId="108"/>
    <cellStyle name="40% - Accent4 2 2 3" xfId="176"/>
    <cellStyle name="40% - Accent4 2 2 4" xfId="243"/>
    <cellStyle name="40% - Accent4 2 2 5" xfId="309"/>
    <cellStyle name="40% - Accent4 2 2 6" xfId="375"/>
    <cellStyle name="40% - Accent4 2 3" xfId="63"/>
    <cellStyle name="40% - Accent4 2 3 2" xfId="130"/>
    <cellStyle name="40% - Accent4 2 3 3" xfId="198"/>
    <cellStyle name="40% - Accent4 2 3 4" xfId="265"/>
    <cellStyle name="40% - Accent4 2 3 5" xfId="331"/>
    <cellStyle name="40% - Accent4 2 3 6" xfId="397"/>
    <cellStyle name="40% - Accent4 2 4" xfId="86"/>
    <cellStyle name="40% - Accent4 2 5" xfId="154"/>
    <cellStyle name="40% - Accent4 2 6" xfId="221"/>
    <cellStyle name="40% - Accent4 2 7" xfId="287"/>
    <cellStyle name="40% - Accent4 2 8" xfId="353"/>
    <cellStyle name="40% - Accent5 2" xfId="12"/>
    <cellStyle name="40% - Accent5 2 2" xfId="42"/>
    <cellStyle name="40% - Accent5 2 2 2" xfId="109"/>
    <cellStyle name="40% - Accent5 2 2 3" xfId="177"/>
    <cellStyle name="40% - Accent5 2 2 4" xfId="244"/>
    <cellStyle name="40% - Accent5 2 2 5" xfId="310"/>
    <cellStyle name="40% - Accent5 2 2 6" xfId="376"/>
    <cellStyle name="40% - Accent5 2 3" xfId="64"/>
    <cellStyle name="40% - Accent5 2 3 2" xfId="131"/>
    <cellStyle name="40% - Accent5 2 3 3" xfId="199"/>
    <cellStyle name="40% - Accent5 2 3 4" xfId="266"/>
    <cellStyle name="40% - Accent5 2 3 5" xfId="332"/>
    <cellStyle name="40% - Accent5 2 3 6" xfId="398"/>
    <cellStyle name="40% - Accent5 2 4" xfId="87"/>
    <cellStyle name="40% - Accent5 2 5" xfId="155"/>
    <cellStyle name="40% - Accent5 2 6" xfId="222"/>
    <cellStyle name="40% - Accent5 2 7" xfId="288"/>
    <cellStyle name="40% - Accent5 2 8" xfId="354"/>
    <cellStyle name="40% - Accent6 2" xfId="13"/>
    <cellStyle name="40% - Accent6 2 2" xfId="43"/>
    <cellStyle name="40% - Accent6 2 2 2" xfId="110"/>
    <cellStyle name="40% - Accent6 2 2 3" xfId="178"/>
    <cellStyle name="40% - Accent6 2 2 4" xfId="245"/>
    <cellStyle name="40% - Accent6 2 2 5" xfId="311"/>
    <cellStyle name="40% - Accent6 2 2 6" xfId="377"/>
    <cellStyle name="40% - Accent6 2 3" xfId="65"/>
    <cellStyle name="40% - Accent6 2 3 2" xfId="132"/>
    <cellStyle name="40% - Accent6 2 3 3" xfId="200"/>
    <cellStyle name="40% - Accent6 2 3 4" xfId="267"/>
    <cellStyle name="40% - Accent6 2 3 5" xfId="333"/>
    <cellStyle name="40% - Accent6 2 3 6" xfId="399"/>
    <cellStyle name="40% - Accent6 2 4" xfId="88"/>
    <cellStyle name="40% - Accent6 2 5" xfId="156"/>
    <cellStyle name="40% - Accent6 2 6" xfId="223"/>
    <cellStyle name="40% - Accent6 2 7" xfId="289"/>
    <cellStyle name="40% - Accent6 2 8" xfId="355"/>
    <cellStyle name="Hyperlink 2" xfId="14"/>
    <cellStyle name="Hyperlink 3" xfId="15"/>
    <cellStyle name="Normal" xfId="0" builtinId="0"/>
    <cellStyle name="Normal 10" xfId="16"/>
    <cellStyle name="Normal 10 2" xfId="44"/>
    <cellStyle name="Normal 10 2 2" xfId="111"/>
    <cellStyle name="Normal 10 2 3" xfId="179"/>
    <cellStyle name="Normal 10 2 4" xfId="246"/>
    <cellStyle name="Normal 10 2 5" xfId="312"/>
    <cellStyle name="Normal 10 2 6" xfId="378"/>
    <cellStyle name="Normal 10 3" xfId="66"/>
    <cellStyle name="Normal 10 3 2" xfId="133"/>
    <cellStyle name="Normal 10 3 3" xfId="201"/>
    <cellStyle name="Normal 10 3 4" xfId="268"/>
    <cellStyle name="Normal 10 3 5" xfId="334"/>
    <cellStyle name="Normal 10 3 6" xfId="400"/>
    <cellStyle name="Normal 10 4" xfId="89"/>
    <cellStyle name="Normal 10 5" xfId="157"/>
    <cellStyle name="Normal 10 6" xfId="224"/>
    <cellStyle name="Normal 10 7" xfId="290"/>
    <cellStyle name="Normal 10 8" xfId="356"/>
    <cellStyle name="Normal 11" xfId="76"/>
    <cellStyle name="Normal 12" xfId="1"/>
    <cellStyle name="Normal 12 2" xfId="413"/>
    <cellStyle name="Normal 12 3" xfId="144"/>
    <cellStyle name="Normal 13" xfId="211"/>
    <cellStyle name="Normal 14" xfId="410"/>
    <cellStyle name="Normal 15" xfId="411"/>
    <cellStyle name="Normal 16" xfId="412"/>
    <cellStyle name="Normal 17" xfId="143"/>
    <cellStyle name="Normal 2" xfId="17"/>
    <cellStyle name="Normal 2 2" xfId="18"/>
    <cellStyle name="Normal 3" xfId="19"/>
    <cellStyle name="Normal 4" xfId="20"/>
    <cellStyle name="Normal 4 2" xfId="21"/>
    <cellStyle name="Normal 4 2 2" xfId="46"/>
    <cellStyle name="Normal 4 2 2 2" xfId="113"/>
    <cellStyle name="Normal 4 2 2 3" xfId="181"/>
    <cellStyle name="Normal 4 2 2 4" xfId="248"/>
    <cellStyle name="Normal 4 2 2 5" xfId="314"/>
    <cellStyle name="Normal 4 2 2 6" xfId="380"/>
    <cellStyle name="Normal 4 2 3" xfId="68"/>
    <cellStyle name="Normal 4 2 3 2" xfId="135"/>
    <cellStyle name="Normal 4 2 3 3" xfId="203"/>
    <cellStyle name="Normal 4 2 3 4" xfId="270"/>
    <cellStyle name="Normal 4 2 3 5" xfId="336"/>
    <cellStyle name="Normal 4 2 3 6" xfId="402"/>
    <cellStyle name="Normal 4 2 4" xfId="91"/>
    <cellStyle name="Normal 4 2 5" xfId="159"/>
    <cellStyle name="Normal 4 2 6" xfId="226"/>
    <cellStyle name="Normal 4 2 7" xfId="292"/>
    <cellStyle name="Normal 4 2 8" xfId="358"/>
    <cellStyle name="Normal 4 3" xfId="45"/>
    <cellStyle name="Normal 4 3 2" xfId="112"/>
    <cellStyle name="Normal 4 3 3" xfId="180"/>
    <cellStyle name="Normal 4 3 4" xfId="247"/>
    <cellStyle name="Normal 4 3 5" xfId="313"/>
    <cellStyle name="Normal 4 3 6" xfId="379"/>
    <cellStyle name="Normal 4 4" xfId="67"/>
    <cellStyle name="Normal 4 4 2" xfId="134"/>
    <cellStyle name="Normal 4 4 3" xfId="202"/>
    <cellStyle name="Normal 4 4 4" xfId="269"/>
    <cellStyle name="Normal 4 4 5" xfId="335"/>
    <cellStyle name="Normal 4 4 6" xfId="401"/>
    <cellStyle name="Normal 4 5" xfId="90"/>
    <cellStyle name="Normal 4 6" xfId="158"/>
    <cellStyle name="Normal 4 7" xfId="225"/>
    <cellStyle name="Normal 4 8" xfId="291"/>
    <cellStyle name="Normal 4 9" xfId="357"/>
    <cellStyle name="Normal 5" xfId="22"/>
    <cellStyle name="Normal 5 2" xfId="23"/>
    <cellStyle name="Normal 5 2 2" xfId="48"/>
    <cellStyle name="Normal 5 2 2 2" xfId="115"/>
    <cellStyle name="Normal 5 2 2 3" xfId="183"/>
    <cellStyle name="Normal 5 2 2 4" xfId="250"/>
    <cellStyle name="Normal 5 2 2 5" xfId="316"/>
    <cellStyle name="Normal 5 2 2 6" xfId="382"/>
    <cellStyle name="Normal 5 2 3" xfId="70"/>
    <cellStyle name="Normal 5 2 3 2" xfId="137"/>
    <cellStyle name="Normal 5 2 3 3" xfId="205"/>
    <cellStyle name="Normal 5 2 3 4" xfId="272"/>
    <cellStyle name="Normal 5 2 3 5" xfId="338"/>
    <cellStyle name="Normal 5 2 3 6" xfId="404"/>
    <cellStyle name="Normal 5 2 4" xfId="93"/>
    <cellStyle name="Normal 5 2 5" xfId="161"/>
    <cellStyle name="Normal 5 2 6" xfId="228"/>
    <cellStyle name="Normal 5 2 7" xfId="294"/>
    <cellStyle name="Normal 5 2 8" xfId="360"/>
    <cellStyle name="Normal 5 3" xfId="47"/>
    <cellStyle name="Normal 5 3 2" xfId="114"/>
    <cellStyle name="Normal 5 3 3" xfId="182"/>
    <cellStyle name="Normal 5 3 4" xfId="249"/>
    <cellStyle name="Normal 5 3 5" xfId="315"/>
    <cellStyle name="Normal 5 3 6" xfId="381"/>
    <cellStyle name="Normal 5 4" xfId="69"/>
    <cellStyle name="Normal 5 4 2" xfId="136"/>
    <cellStyle name="Normal 5 4 3" xfId="204"/>
    <cellStyle name="Normal 5 4 4" xfId="271"/>
    <cellStyle name="Normal 5 4 5" xfId="337"/>
    <cellStyle name="Normal 5 4 6" xfId="403"/>
    <cellStyle name="Normal 5 5" xfId="92"/>
    <cellStyle name="Normal 5 6" xfId="160"/>
    <cellStyle name="Normal 5 7" xfId="227"/>
    <cellStyle name="Normal 5 8" xfId="293"/>
    <cellStyle name="Normal 5 9" xfId="359"/>
    <cellStyle name="Normal 6" xfId="24"/>
    <cellStyle name="Normal 6 10" xfId="361"/>
    <cellStyle name="Normal 6 2" xfId="25"/>
    <cellStyle name="Normal 6 3" xfId="26"/>
    <cellStyle name="Normal 6 3 2" xfId="50"/>
    <cellStyle name="Normal 6 3 2 2" xfId="117"/>
    <cellStyle name="Normal 6 3 2 3" xfId="185"/>
    <cellStyle name="Normal 6 3 2 4" xfId="252"/>
    <cellStyle name="Normal 6 3 2 5" xfId="318"/>
    <cellStyle name="Normal 6 3 2 6" xfId="384"/>
    <cellStyle name="Normal 6 3 3" xfId="72"/>
    <cellStyle name="Normal 6 3 3 2" xfId="139"/>
    <cellStyle name="Normal 6 3 3 3" xfId="207"/>
    <cellStyle name="Normal 6 3 3 4" xfId="274"/>
    <cellStyle name="Normal 6 3 3 5" xfId="340"/>
    <cellStyle name="Normal 6 3 3 6" xfId="406"/>
    <cellStyle name="Normal 6 3 4" xfId="95"/>
    <cellStyle name="Normal 6 3 5" xfId="163"/>
    <cellStyle name="Normal 6 3 6" xfId="230"/>
    <cellStyle name="Normal 6 3 7" xfId="296"/>
    <cellStyle name="Normal 6 3 8" xfId="362"/>
    <cellStyle name="Normal 6 4" xfId="49"/>
    <cellStyle name="Normal 6 4 2" xfId="116"/>
    <cellStyle name="Normal 6 4 3" xfId="184"/>
    <cellStyle name="Normal 6 4 4" xfId="251"/>
    <cellStyle name="Normal 6 4 5" xfId="317"/>
    <cellStyle name="Normal 6 4 6" xfId="383"/>
    <cellStyle name="Normal 6 5" xfId="71"/>
    <cellStyle name="Normal 6 5 2" xfId="138"/>
    <cellStyle name="Normal 6 5 3" xfId="206"/>
    <cellStyle name="Normal 6 5 4" xfId="273"/>
    <cellStyle name="Normal 6 5 5" xfId="339"/>
    <cellStyle name="Normal 6 5 6" xfId="405"/>
    <cellStyle name="Normal 6 6" xfId="94"/>
    <cellStyle name="Normal 6 7" xfId="162"/>
    <cellStyle name="Normal 6 8" xfId="229"/>
    <cellStyle name="Normal 6 9" xfId="295"/>
    <cellStyle name="Normal 7" xfId="27"/>
    <cellStyle name="Normal 8" xfId="28"/>
    <cellStyle name="Normal 8 2" xfId="51"/>
    <cellStyle name="Normal 8 2 2" xfId="118"/>
    <cellStyle name="Normal 8 2 3" xfId="186"/>
    <cellStyle name="Normal 8 2 4" xfId="253"/>
    <cellStyle name="Normal 8 2 5" xfId="319"/>
    <cellStyle name="Normal 8 2 6" xfId="385"/>
    <cellStyle name="Normal 8 3" xfId="73"/>
    <cellStyle name="Normal 8 3 2" xfId="140"/>
    <cellStyle name="Normal 8 3 3" xfId="208"/>
    <cellStyle name="Normal 8 3 4" xfId="275"/>
    <cellStyle name="Normal 8 3 5" xfId="341"/>
    <cellStyle name="Normal 8 3 6" xfId="407"/>
    <cellStyle name="Normal 8 4" xfId="96"/>
    <cellStyle name="Normal 8 5" xfId="164"/>
    <cellStyle name="Normal 8 6" xfId="231"/>
    <cellStyle name="Normal 8 7" xfId="297"/>
    <cellStyle name="Normal 8 8" xfId="363"/>
    <cellStyle name="Normal 9" xfId="29"/>
    <cellStyle name="Note 2" xfId="30"/>
    <cellStyle name="Note 2 2" xfId="31"/>
    <cellStyle name="Note 2 2 2" xfId="53"/>
    <cellStyle name="Note 2 2 2 2" xfId="120"/>
    <cellStyle name="Note 2 2 2 3" xfId="188"/>
    <cellStyle name="Note 2 2 2 4" xfId="255"/>
    <cellStyle name="Note 2 2 2 5" xfId="321"/>
    <cellStyle name="Note 2 2 2 6" xfId="387"/>
    <cellStyle name="Note 2 2 3" xfId="75"/>
    <cellStyle name="Note 2 2 3 2" xfId="142"/>
    <cellStyle name="Note 2 2 3 3" xfId="210"/>
    <cellStyle name="Note 2 2 3 4" xfId="277"/>
    <cellStyle name="Note 2 2 3 5" xfId="343"/>
    <cellStyle name="Note 2 2 3 6" xfId="409"/>
    <cellStyle name="Note 2 2 4" xfId="98"/>
    <cellStyle name="Note 2 2 5" xfId="166"/>
    <cellStyle name="Note 2 2 6" xfId="233"/>
    <cellStyle name="Note 2 2 7" xfId="299"/>
    <cellStyle name="Note 2 2 8" xfId="365"/>
    <cellStyle name="Note 2 3" xfId="52"/>
    <cellStyle name="Note 2 3 2" xfId="119"/>
    <cellStyle name="Note 2 3 3" xfId="187"/>
    <cellStyle name="Note 2 3 4" xfId="254"/>
    <cellStyle name="Note 2 3 5" xfId="320"/>
    <cellStyle name="Note 2 3 6" xfId="386"/>
    <cellStyle name="Note 2 4" xfId="74"/>
    <cellStyle name="Note 2 4 2" xfId="141"/>
    <cellStyle name="Note 2 4 3" xfId="209"/>
    <cellStyle name="Note 2 4 4" xfId="276"/>
    <cellStyle name="Note 2 4 5" xfId="342"/>
    <cellStyle name="Note 2 4 6" xfId="408"/>
    <cellStyle name="Note 2 5" xfId="97"/>
    <cellStyle name="Note 2 6" xfId="165"/>
    <cellStyle name="Note 2 7" xfId="232"/>
    <cellStyle name="Note 2 8" xfId="298"/>
    <cellStyle name="Note 2 9" xfId="364"/>
  </cellStyles>
  <dxfs count="14"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B1" workbookViewId="0">
      <selection activeCell="V22" sqref="V22"/>
    </sheetView>
  </sheetViews>
  <sheetFormatPr defaultRowHeight="15" x14ac:dyDescent="0.25"/>
  <cols>
    <col min="1" max="1" width="3" style="7" bestFit="1" customWidth="1"/>
    <col min="2" max="2" width="17.28515625" bestFit="1" customWidth="1"/>
    <col min="3" max="3" width="14.42578125" bestFit="1" customWidth="1"/>
    <col min="4" max="4" width="7.28515625" bestFit="1" customWidth="1"/>
    <col min="5" max="5" width="4.7109375" bestFit="1" customWidth="1"/>
    <col min="6" max="6" width="2.28515625" customWidth="1"/>
    <col min="7" max="7" width="16.85546875" bestFit="1" customWidth="1"/>
    <col min="8" max="8" width="14.42578125" bestFit="1" customWidth="1"/>
    <col min="9" max="9" width="7.28515625" bestFit="1" customWidth="1"/>
    <col min="10" max="10" width="4.7109375" bestFit="1" customWidth="1"/>
    <col min="11" max="11" width="2" customWidth="1"/>
    <col min="12" max="12" width="17.28515625" bestFit="1" customWidth="1"/>
    <col min="13" max="13" width="14.42578125" bestFit="1" customWidth="1"/>
    <col min="14" max="14" width="7.28515625" bestFit="1" customWidth="1"/>
    <col min="15" max="15" width="4.7109375" bestFit="1" customWidth="1"/>
    <col min="16" max="16" width="3" customWidth="1"/>
    <col min="17" max="17" width="17.28515625" bestFit="1" customWidth="1"/>
    <col min="18" max="18" width="14.42578125" bestFit="1" customWidth="1"/>
    <col min="19" max="19" width="7.28515625" bestFit="1" customWidth="1"/>
    <col min="20" max="20" width="4.5703125" bestFit="1" customWidth="1"/>
    <col min="21" max="21" width="9.140625" customWidth="1"/>
  </cols>
  <sheetData>
    <row r="1" spans="1:21" ht="15.75" x14ac:dyDescent="0.25">
      <c r="B1" s="23" t="s">
        <v>174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7"/>
    </row>
    <row r="3" spans="1:21" x14ac:dyDescent="0.25">
      <c r="B3" s="28" t="s">
        <v>108</v>
      </c>
      <c r="C3" s="28"/>
      <c r="D3" s="28"/>
      <c r="E3" s="28"/>
      <c r="F3" s="7"/>
      <c r="G3" s="28" t="s">
        <v>109</v>
      </c>
      <c r="H3" s="28"/>
      <c r="I3" s="28"/>
      <c r="J3" s="28"/>
      <c r="K3" s="7"/>
      <c r="L3" s="28" t="s">
        <v>110</v>
      </c>
      <c r="M3" s="28"/>
      <c r="N3" s="28"/>
      <c r="O3" s="28"/>
      <c r="Q3" s="28" t="s">
        <v>112</v>
      </c>
      <c r="R3" s="28"/>
      <c r="S3" s="28"/>
      <c r="T3" s="28"/>
    </row>
    <row r="4" spans="1:21" x14ac:dyDescent="0.25">
      <c r="B4" s="16" t="s">
        <v>10</v>
      </c>
      <c r="C4" s="16" t="s">
        <v>107</v>
      </c>
      <c r="D4" s="16" t="s">
        <v>111</v>
      </c>
      <c r="E4" s="10" t="s">
        <v>23</v>
      </c>
      <c r="F4" s="7"/>
      <c r="G4" s="9" t="s">
        <v>10</v>
      </c>
      <c r="H4" s="9" t="s">
        <v>107</v>
      </c>
      <c r="I4" s="9" t="s">
        <v>111</v>
      </c>
      <c r="J4" s="9" t="s">
        <v>16</v>
      </c>
      <c r="K4" s="7"/>
      <c r="L4" s="9" t="s">
        <v>10</v>
      </c>
      <c r="M4" s="9" t="s">
        <v>107</v>
      </c>
      <c r="N4" s="9" t="s">
        <v>111</v>
      </c>
      <c r="O4" s="9" t="s">
        <v>17</v>
      </c>
      <c r="Q4" s="9" t="s">
        <v>10</v>
      </c>
      <c r="R4" s="9" t="s">
        <v>107</v>
      </c>
      <c r="S4" s="9" t="s">
        <v>111</v>
      </c>
      <c r="T4" s="9" t="s">
        <v>18</v>
      </c>
    </row>
    <row r="5" spans="1:21" x14ac:dyDescent="0.25">
      <c r="A5" s="7">
        <v>1</v>
      </c>
      <c r="B5" s="8" t="s">
        <v>27</v>
      </c>
      <c r="C5" s="8" t="s">
        <v>34</v>
      </c>
      <c r="D5" s="8">
        <v>29</v>
      </c>
      <c r="E5" s="18">
        <v>20</v>
      </c>
      <c r="F5" s="7"/>
      <c r="G5" s="8" t="s">
        <v>92</v>
      </c>
      <c r="H5" s="8" t="s">
        <v>96</v>
      </c>
      <c r="I5" s="8">
        <v>22</v>
      </c>
      <c r="J5" s="18">
        <v>10.454545454545455</v>
      </c>
      <c r="K5" s="7"/>
      <c r="L5" s="8" t="s">
        <v>164</v>
      </c>
      <c r="M5" s="8" t="s">
        <v>76</v>
      </c>
      <c r="N5" s="8">
        <v>12</v>
      </c>
      <c r="O5" s="18">
        <v>6.083333333333333</v>
      </c>
      <c r="Q5" s="8" t="s">
        <v>50</v>
      </c>
      <c r="R5" s="8" t="s">
        <v>54</v>
      </c>
      <c r="S5" s="8">
        <v>34</v>
      </c>
      <c r="T5" s="18">
        <v>2.2647058823529411</v>
      </c>
    </row>
    <row r="6" spans="1:21" x14ac:dyDescent="0.25">
      <c r="A6" s="7">
        <v>2</v>
      </c>
      <c r="B6" s="8" t="s">
        <v>120</v>
      </c>
      <c r="C6" s="8" t="s">
        <v>54</v>
      </c>
      <c r="D6" s="8">
        <v>22</v>
      </c>
      <c r="E6" s="18">
        <v>16.90909090909091</v>
      </c>
      <c r="F6" s="7"/>
      <c r="G6" s="8" t="s">
        <v>51</v>
      </c>
      <c r="H6" s="8" t="s">
        <v>54</v>
      </c>
      <c r="I6" s="8">
        <v>19</v>
      </c>
      <c r="J6" s="18">
        <v>9.7894736842105257</v>
      </c>
      <c r="K6" s="7"/>
      <c r="L6" s="8" t="s">
        <v>50</v>
      </c>
      <c r="M6" s="8" t="s">
        <v>54</v>
      </c>
      <c r="N6" s="8">
        <v>34</v>
      </c>
      <c r="O6" s="18">
        <v>5.382352941176471</v>
      </c>
      <c r="Q6" s="8" t="s">
        <v>130</v>
      </c>
      <c r="R6" s="8" t="s">
        <v>45</v>
      </c>
      <c r="S6" s="8">
        <v>19</v>
      </c>
      <c r="T6" s="18">
        <v>2.263157894736842</v>
      </c>
    </row>
    <row r="7" spans="1:21" x14ac:dyDescent="0.25">
      <c r="A7" s="7">
        <v>3</v>
      </c>
      <c r="B7" s="8" t="s">
        <v>85</v>
      </c>
      <c r="C7" s="8" t="s">
        <v>87</v>
      </c>
      <c r="D7" s="8">
        <v>20</v>
      </c>
      <c r="E7" s="18">
        <v>16.850000000000001</v>
      </c>
      <c r="F7" s="7"/>
      <c r="G7" s="8" t="s">
        <v>136</v>
      </c>
      <c r="H7" s="8" t="s">
        <v>106</v>
      </c>
      <c r="I7" s="8">
        <v>15</v>
      </c>
      <c r="J7" s="18">
        <v>9.0666666666666664</v>
      </c>
      <c r="K7" s="7"/>
      <c r="L7" s="8" t="s">
        <v>3</v>
      </c>
      <c r="M7" s="8" t="s">
        <v>9</v>
      </c>
      <c r="N7" s="8">
        <v>33</v>
      </c>
      <c r="O7" s="18">
        <v>4.3636363636363633</v>
      </c>
      <c r="Q7" s="8" t="s">
        <v>57</v>
      </c>
      <c r="R7" s="8" t="s">
        <v>66</v>
      </c>
      <c r="S7" s="8">
        <v>16</v>
      </c>
      <c r="T7" s="18">
        <v>2.1875</v>
      </c>
    </row>
    <row r="8" spans="1:21" x14ac:dyDescent="0.25">
      <c r="A8" s="15">
        <v>4</v>
      </c>
      <c r="B8" s="8" t="s">
        <v>6</v>
      </c>
      <c r="C8" s="8" t="s">
        <v>9</v>
      </c>
      <c r="D8" s="8">
        <v>33</v>
      </c>
      <c r="E8" s="18">
        <v>16.727272727272727</v>
      </c>
      <c r="F8" s="7"/>
      <c r="G8" s="8" t="s">
        <v>126</v>
      </c>
      <c r="H8" s="8" t="s">
        <v>106</v>
      </c>
      <c r="I8" s="8">
        <v>14</v>
      </c>
      <c r="J8" s="18">
        <v>8.5</v>
      </c>
      <c r="K8" s="7"/>
      <c r="L8" s="8" t="s">
        <v>53</v>
      </c>
      <c r="M8" s="8" t="s">
        <v>54</v>
      </c>
      <c r="N8" s="8">
        <v>31</v>
      </c>
      <c r="O8" s="18">
        <v>3.870967741935484</v>
      </c>
      <c r="P8" s="7"/>
      <c r="Q8" s="8" t="s">
        <v>85</v>
      </c>
      <c r="R8" s="8" t="s">
        <v>87</v>
      </c>
      <c r="S8" s="8">
        <v>20</v>
      </c>
      <c r="T8" s="18">
        <v>2.1</v>
      </c>
      <c r="U8" s="7"/>
    </row>
    <row r="9" spans="1:21" x14ac:dyDescent="0.25">
      <c r="A9" s="15">
        <v>5</v>
      </c>
      <c r="B9" s="8" t="s">
        <v>56</v>
      </c>
      <c r="C9" s="8" t="s">
        <v>66</v>
      </c>
      <c r="D9" s="8">
        <v>12</v>
      </c>
      <c r="E9" s="18">
        <v>16.25</v>
      </c>
      <c r="F9" s="7"/>
      <c r="G9" s="8" t="s">
        <v>26</v>
      </c>
      <c r="H9" s="8" t="s">
        <v>34</v>
      </c>
      <c r="I9" s="8">
        <v>22</v>
      </c>
      <c r="J9" s="18">
        <v>8.3636363636363633</v>
      </c>
      <c r="K9" s="7"/>
      <c r="L9" s="8" t="s">
        <v>37</v>
      </c>
      <c r="M9" s="8" t="s">
        <v>45</v>
      </c>
      <c r="N9" s="8">
        <v>29</v>
      </c>
      <c r="O9" s="18">
        <v>3.2413793103448274</v>
      </c>
      <c r="P9" s="7"/>
      <c r="Q9" s="8" t="s">
        <v>38</v>
      </c>
      <c r="R9" s="8" t="s">
        <v>45</v>
      </c>
      <c r="S9" s="8">
        <v>30</v>
      </c>
      <c r="T9" s="18">
        <v>2.0333333333333332</v>
      </c>
      <c r="U9" s="7"/>
    </row>
    <row r="10" spans="1:21" x14ac:dyDescent="0.25">
      <c r="A10" s="15">
        <v>6</v>
      </c>
      <c r="B10" s="8" t="s">
        <v>57</v>
      </c>
      <c r="C10" s="8" t="s">
        <v>66</v>
      </c>
      <c r="D10" s="8">
        <v>16</v>
      </c>
      <c r="E10" s="18">
        <v>16.25</v>
      </c>
      <c r="F10" s="7"/>
      <c r="G10" s="8" t="s">
        <v>59</v>
      </c>
      <c r="H10" s="8" t="s">
        <v>66</v>
      </c>
      <c r="I10" s="8">
        <v>25</v>
      </c>
      <c r="J10" s="18">
        <v>8.36</v>
      </c>
      <c r="K10" s="7"/>
      <c r="L10" s="8" t="s">
        <v>136</v>
      </c>
      <c r="M10" s="8" t="s">
        <v>106</v>
      </c>
      <c r="N10" s="8">
        <v>15</v>
      </c>
      <c r="O10" s="18">
        <v>3.1333333333333333</v>
      </c>
      <c r="P10" s="7"/>
      <c r="Q10" s="8" t="s">
        <v>136</v>
      </c>
      <c r="R10" s="8" t="s">
        <v>106</v>
      </c>
      <c r="S10" s="8">
        <v>15</v>
      </c>
      <c r="T10" s="18">
        <v>2</v>
      </c>
      <c r="U10" s="7"/>
    </row>
    <row r="11" spans="1:21" x14ac:dyDescent="0.25">
      <c r="A11" s="15">
        <v>7</v>
      </c>
      <c r="B11" s="8" t="s">
        <v>99</v>
      </c>
      <c r="C11" s="8" t="s">
        <v>106</v>
      </c>
      <c r="D11" s="8">
        <v>30</v>
      </c>
      <c r="E11" s="18">
        <v>15.5</v>
      </c>
      <c r="F11" s="7"/>
      <c r="G11" s="8" t="s">
        <v>6</v>
      </c>
      <c r="H11" s="8" t="s">
        <v>9</v>
      </c>
      <c r="I11" s="8">
        <v>33</v>
      </c>
      <c r="J11" s="18">
        <v>7.9393939393939394</v>
      </c>
      <c r="K11" s="7"/>
      <c r="L11" s="8" t="s">
        <v>75</v>
      </c>
      <c r="M11" s="8" t="s">
        <v>76</v>
      </c>
      <c r="N11" s="8">
        <v>24</v>
      </c>
      <c r="O11" s="18">
        <v>3</v>
      </c>
      <c r="P11" s="7"/>
      <c r="Q11" s="8" t="s">
        <v>139</v>
      </c>
      <c r="R11" s="8" t="s">
        <v>87</v>
      </c>
      <c r="S11" s="8">
        <v>15</v>
      </c>
      <c r="T11" s="18">
        <v>1.9333333333333333</v>
      </c>
      <c r="U11" s="7"/>
    </row>
    <row r="12" spans="1:21" x14ac:dyDescent="0.25">
      <c r="A12" s="15">
        <v>8</v>
      </c>
      <c r="B12" s="8" t="s">
        <v>72</v>
      </c>
      <c r="C12" s="8" t="s">
        <v>76</v>
      </c>
      <c r="D12" s="8">
        <v>27</v>
      </c>
      <c r="E12" s="18">
        <v>15</v>
      </c>
      <c r="F12" s="7"/>
      <c r="G12" s="8" t="s">
        <v>120</v>
      </c>
      <c r="H12" s="8" t="s">
        <v>54</v>
      </c>
      <c r="I12" s="8">
        <v>22</v>
      </c>
      <c r="J12" s="18">
        <v>7.8181818181818183</v>
      </c>
      <c r="K12" s="7"/>
      <c r="L12" s="8" t="s">
        <v>67</v>
      </c>
      <c r="M12" s="8" t="s">
        <v>76</v>
      </c>
      <c r="N12" s="8">
        <v>20</v>
      </c>
      <c r="O12" s="18">
        <v>2.95</v>
      </c>
      <c r="P12" s="7"/>
      <c r="Q12" s="8" t="s">
        <v>164</v>
      </c>
      <c r="R12" s="8" t="s">
        <v>76</v>
      </c>
      <c r="S12" s="8">
        <v>12</v>
      </c>
      <c r="T12" s="18">
        <v>1.9166666666666667</v>
      </c>
      <c r="U12" s="7"/>
    </row>
    <row r="13" spans="1:21" x14ac:dyDescent="0.25">
      <c r="A13" s="15">
        <v>9</v>
      </c>
      <c r="B13" s="8" t="s">
        <v>164</v>
      </c>
      <c r="C13" s="8" t="s">
        <v>76</v>
      </c>
      <c r="D13" s="8">
        <v>12</v>
      </c>
      <c r="E13" s="18">
        <v>14.083333333333334</v>
      </c>
      <c r="F13" s="7"/>
      <c r="G13" s="8" t="s">
        <v>39</v>
      </c>
      <c r="H13" s="8" t="s">
        <v>45</v>
      </c>
      <c r="I13" s="8">
        <v>18</v>
      </c>
      <c r="J13" s="18">
        <v>7.7777777777777777</v>
      </c>
      <c r="K13" s="7"/>
      <c r="L13" s="8" t="s">
        <v>98</v>
      </c>
      <c r="M13" s="8" t="s">
        <v>106</v>
      </c>
      <c r="N13" s="8">
        <v>15</v>
      </c>
      <c r="O13" s="18">
        <v>2.9333333333333331</v>
      </c>
      <c r="P13" s="7"/>
      <c r="Q13" s="8" t="s">
        <v>92</v>
      </c>
      <c r="R13" s="8" t="s">
        <v>96</v>
      </c>
      <c r="S13" s="8">
        <v>22</v>
      </c>
      <c r="T13" s="18">
        <v>1.9090909090909092</v>
      </c>
      <c r="U13" s="7"/>
    </row>
    <row r="14" spans="1:21" x14ac:dyDescent="0.25">
      <c r="A14" s="15">
        <v>10</v>
      </c>
      <c r="B14" s="8" t="s">
        <v>92</v>
      </c>
      <c r="C14" s="8" t="s">
        <v>96</v>
      </c>
      <c r="D14" s="8">
        <v>22</v>
      </c>
      <c r="E14" s="18">
        <v>13.5</v>
      </c>
      <c r="F14" s="7"/>
      <c r="G14" s="8" t="s">
        <v>137</v>
      </c>
      <c r="H14" s="8" t="s">
        <v>96</v>
      </c>
      <c r="I14" s="8">
        <v>18</v>
      </c>
      <c r="J14" s="18">
        <v>7.666666666666667</v>
      </c>
      <c r="K14" s="7"/>
      <c r="L14" s="8" t="s">
        <v>91</v>
      </c>
      <c r="M14" s="8" t="s">
        <v>96</v>
      </c>
      <c r="N14" s="8">
        <v>25</v>
      </c>
      <c r="O14" s="18">
        <v>2.84</v>
      </c>
      <c r="P14" s="7"/>
      <c r="Q14" s="8" t="s">
        <v>39</v>
      </c>
      <c r="R14" s="8" t="s">
        <v>45</v>
      </c>
      <c r="S14" s="8">
        <v>18</v>
      </c>
      <c r="T14" s="18">
        <v>1.8333333333333333</v>
      </c>
      <c r="U14" s="7"/>
    </row>
    <row r="15" spans="1:21" x14ac:dyDescent="0.25">
      <c r="R15" s="1"/>
      <c r="S15" s="11"/>
      <c r="T15" s="2"/>
      <c r="U15" s="7"/>
    </row>
    <row r="16" spans="1:21" x14ac:dyDescent="0.25">
      <c r="B16" s="28" t="s">
        <v>113</v>
      </c>
      <c r="C16" s="28"/>
      <c r="D16" s="28"/>
      <c r="E16" s="28"/>
      <c r="F16" s="7"/>
      <c r="G16" s="25" t="s">
        <v>114</v>
      </c>
      <c r="H16" s="26"/>
      <c r="I16" s="26"/>
      <c r="J16" s="27"/>
      <c r="K16" s="7"/>
      <c r="L16" s="25" t="s">
        <v>116</v>
      </c>
      <c r="M16" s="26"/>
      <c r="N16" s="26"/>
      <c r="O16" s="27"/>
      <c r="Q16" s="28" t="s">
        <v>117</v>
      </c>
      <c r="R16" s="28"/>
      <c r="S16" s="28"/>
      <c r="T16" s="28"/>
      <c r="U16" s="7"/>
    </row>
    <row r="17" spans="1:21" x14ac:dyDescent="0.25">
      <c r="B17" s="9" t="s">
        <v>10</v>
      </c>
      <c r="C17" s="9" t="s">
        <v>107</v>
      </c>
      <c r="D17" s="9" t="s">
        <v>111</v>
      </c>
      <c r="E17" s="9" t="s">
        <v>19</v>
      </c>
      <c r="F17" s="7"/>
      <c r="G17" s="9" t="s">
        <v>10</v>
      </c>
      <c r="H17" s="9" t="s">
        <v>107</v>
      </c>
      <c r="I17" s="9" t="s">
        <v>111</v>
      </c>
      <c r="J17" s="9" t="s">
        <v>20</v>
      </c>
      <c r="K17" s="7"/>
      <c r="L17" s="9" t="s">
        <v>10</v>
      </c>
      <c r="M17" s="9" t="s">
        <v>107</v>
      </c>
      <c r="N17" s="9" t="s">
        <v>111</v>
      </c>
      <c r="O17" s="9" t="s">
        <v>14</v>
      </c>
      <c r="Q17" s="9" t="s">
        <v>10</v>
      </c>
      <c r="R17" s="9" t="s">
        <v>107</v>
      </c>
      <c r="S17" s="9" t="s">
        <v>111</v>
      </c>
      <c r="T17" s="9" t="s">
        <v>15</v>
      </c>
      <c r="U17" s="7"/>
    </row>
    <row r="18" spans="1:21" x14ac:dyDescent="0.25">
      <c r="A18" s="7">
        <v>1</v>
      </c>
      <c r="B18" s="8" t="s">
        <v>49</v>
      </c>
      <c r="C18" s="8" t="s">
        <v>54</v>
      </c>
      <c r="D18" s="8">
        <v>29</v>
      </c>
      <c r="E18" s="18">
        <v>2.2068965517241379</v>
      </c>
      <c r="F18" s="12"/>
      <c r="G18" s="8" t="s">
        <v>65</v>
      </c>
      <c r="H18" s="8" t="s">
        <v>66</v>
      </c>
      <c r="I18" s="8">
        <v>31</v>
      </c>
      <c r="J18" s="18">
        <v>3.161290322580645</v>
      </c>
      <c r="K18" s="12"/>
      <c r="L18" s="8" t="s">
        <v>167</v>
      </c>
      <c r="M18" s="8" t="s">
        <v>106</v>
      </c>
      <c r="N18" s="8">
        <v>24</v>
      </c>
      <c r="O18" s="18">
        <v>2.9583333333333335</v>
      </c>
      <c r="Q18" s="8" t="s">
        <v>164</v>
      </c>
      <c r="R18" s="8" t="s">
        <v>76</v>
      </c>
      <c r="S18" s="8">
        <v>12</v>
      </c>
      <c r="T18" s="18">
        <v>3.0833333333333335</v>
      </c>
      <c r="U18" s="7"/>
    </row>
    <row r="19" spans="1:21" x14ac:dyDescent="0.25">
      <c r="A19" s="7">
        <v>2</v>
      </c>
      <c r="B19" s="8" t="s">
        <v>51</v>
      </c>
      <c r="C19" s="8" t="s">
        <v>54</v>
      </c>
      <c r="D19" s="8">
        <v>19</v>
      </c>
      <c r="E19" s="18">
        <v>1.736842105263158</v>
      </c>
      <c r="F19" s="12"/>
      <c r="G19" s="8" t="s">
        <v>25</v>
      </c>
      <c r="H19" s="8" t="s">
        <v>34</v>
      </c>
      <c r="I19" s="8">
        <v>27</v>
      </c>
      <c r="J19" s="18">
        <v>3.1111111111111112</v>
      </c>
      <c r="K19" s="12"/>
      <c r="L19" s="8" t="s">
        <v>67</v>
      </c>
      <c r="M19" s="8" t="s">
        <v>76</v>
      </c>
      <c r="N19" s="8">
        <v>20</v>
      </c>
      <c r="O19" s="18">
        <v>2.85</v>
      </c>
      <c r="Q19" s="8" t="s">
        <v>92</v>
      </c>
      <c r="R19" s="8" t="s">
        <v>96</v>
      </c>
      <c r="S19" s="8">
        <v>22</v>
      </c>
      <c r="T19" s="18">
        <v>2.7727272727272729</v>
      </c>
      <c r="U19" s="7"/>
    </row>
    <row r="20" spans="1:21" x14ac:dyDescent="0.25">
      <c r="A20" s="7">
        <v>3</v>
      </c>
      <c r="B20" s="8" t="s">
        <v>78</v>
      </c>
      <c r="C20" s="8" t="s">
        <v>87</v>
      </c>
      <c r="D20" s="8">
        <v>29</v>
      </c>
      <c r="E20" s="18">
        <v>1.2068965517241379</v>
      </c>
      <c r="F20" s="12"/>
      <c r="G20" s="8" t="s">
        <v>57</v>
      </c>
      <c r="H20" s="8" t="s">
        <v>66</v>
      </c>
      <c r="I20" s="8">
        <v>16</v>
      </c>
      <c r="J20" s="18">
        <v>3</v>
      </c>
      <c r="K20" s="12"/>
      <c r="L20" s="8" t="s">
        <v>56</v>
      </c>
      <c r="M20" s="8" t="s">
        <v>66</v>
      </c>
      <c r="N20" s="8">
        <v>12</v>
      </c>
      <c r="O20" s="18">
        <v>2.8333333333333335</v>
      </c>
      <c r="Q20" s="8" t="s">
        <v>25</v>
      </c>
      <c r="R20" s="8" t="s">
        <v>34</v>
      </c>
      <c r="S20" s="8">
        <v>27</v>
      </c>
      <c r="T20" s="18">
        <v>2.7407407407407409</v>
      </c>
      <c r="U20" s="7"/>
    </row>
    <row r="21" spans="1:21" x14ac:dyDescent="0.25">
      <c r="A21" s="15">
        <v>4</v>
      </c>
      <c r="B21" s="8" t="s">
        <v>59</v>
      </c>
      <c r="C21" s="8" t="s">
        <v>66</v>
      </c>
      <c r="D21" s="8">
        <v>25</v>
      </c>
      <c r="E21" s="18">
        <v>1.1599999999999999</v>
      </c>
      <c r="F21" s="12"/>
      <c r="G21" s="8" t="s">
        <v>68</v>
      </c>
      <c r="H21" s="8" t="s">
        <v>76</v>
      </c>
      <c r="I21" s="8">
        <v>25</v>
      </c>
      <c r="J21" s="18">
        <v>2.8</v>
      </c>
      <c r="K21" s="12"/>
      <c r="L21" s="8" t="s">
        <v>6</v>
      </c>
      <c r="M21" s="8" t="s">
        <v>9</v>
      </c>
      <c r="N21" s="8">
        <v>33</v>
      </c>
      <c r="O21" s="18">
        <v>2.7878787878787881</v>
      </c>
      <c r="Q21" s="8" t="s">
        <v>27</v>
      </c>
      <c r="R21" s="8" t="s">
        <v>34</v>
      </c>
      <c r="S21" s="8">
        <v>29</v>
      </c>
      <c r="T21" s="18">
        <v>2.6896551724137931</v>
      </c>
      <c r="U21" s="7"/>
    </row>
    <row r="22" spans="1:21" x14ac:dyDescent="0.25">
      <c r="A22" s="15">
        <v>5</v>
      </c>
      <c r="B22" s="8" t="s">
        <v>26</v>
      </c>
      <c r="C22" s="8" t="s">
        <v>34</v>
      </c>
      <c r="D22" s="8">
        <v>22</v>
      </c>
      <c r="E22" s="18">
        <v>1.0909090909090908</v>
      </c>
      <c r="F22" s="7"/>
      <c r="G22" s="8" t="s">
        <v>42</v>
      </c>
      <c r="H22" s="8" t="s">
        <v>45</v>
      </c>
      <c r="I22" s="8">
        <v>32</v>
      </c>
      <c r="J22" s="18">
        <v>2.625</v>
      </c>
      <c r="K22" s="12"/>
      <c r="L22" s="8" t="s">
        <v>99</v>
      </c>
      <c r="M22" s="8" t="s">
        <v>106</v>
      </c>
      <c r="N22" s="8">
        <v>30</v>
      </c>
      <c r="O22" s="18">
        <v>2.6666666666666665</v>
      </c>
      <c r="Q22" s="8" t="s">
        <v>120</v>
      </c>
      <c r="R22" s="8" t="s">
        <v>54</v>
      </c>
      <c r="S22" s="8">
        <v>22</v>
      </c>
      <c r="T22" s="18">
        <v>2.5</v>
      </c>
      <c r="U22" s="7"/>
    </row>
    <row r="23" spans="1:21" x14ac:dyDescent="0.25">
      <c r="A23" s="15">
        <v>6</v>
      </c>
      <c r="B23" s="8" t="s">
        <v>40</v>
      </c>
      <c r="C23" s="8" t="s">
        <v>45</v>
      </c>
      <c r="D23" s="8">
        <v>23</v>
      </c>
      <c r="E23" s="18">
        <v>1.0434782608695652</v>
      </c>
      <c r="F23" s="12"/>
      <c r="G23" s="8" t="s">
        <v>105</v>
      </c>
      <c r="H23" s="8" t="s">
        <v>106</v>
      </c>
      <c r="I23" s="8">
        <v>21</v>
      </c>
      <c r="J23" s="18">
        <v>2.6190476190476191</v>
      </c>
      <c r="K23" s="7"/>
      <c r="L23" s="8" t="s">
        <v>27</v>
      </c>
      <c r="M23" s="8" t="s">
        <v>34</v>
      </c>
      <c r="N23" s="8">
        <v>29</v>
      </c>
      <c r="O23" s="18">
        <v>2.5517241379310347</v>
      </c>
      <c r="P23" s="7"/>
      <c r="Q23" s="8" t="s">
        <v>51</v>
      </c>
      <c r="R23" s="8" t="s">
        <v>54</v>
      </c>
      <c r="S23" s="8">
        <v>19</v>
      </c>
      <c r="T23" s="18">
        <v>2.2105263157894739</v>
      </c>
      <c r="U23" s="7"/>
    </row>
    <row r="24" spans="1:21" x14ac:dyDescent="0.25">
      <c r="A24" s="15">
        <v>7</v>
      </c>
      <c r="B24" s="8" t="s">
        <v>35</v>
      </c>
      <c r="C24" s="8" t="s">
        <v>45</v>
      </c>
      <c r="D24" s="8">
        <v>20</v>
      </c>
      <c r="E24" s="18">
        <v>0.95</v>
      </c>
      <c r="F24" s="12"/>
      <c r="G24" s="8" t="s">
        <v>137</v>
      </c>
      <c r="H24" s="8" t="s">
        <v>96</v>
      </c>
      <c r="I24" s="8">
        <v>18</v>
      </c>
      <c r="J24" s="18">
        <v>2.6111111111111112</v>
      </c>
      <c r="K24" s="7"/>
      <c r="L24" s="8" t="s">
        <v>4</v>
      </c>
      <c r="M24" s="8" t="s">
        <v>9</v>
      </c>
      <c r="N24" s="8">
        <v>25</v>
      </c>
      <c r="O24" s="18">
        <v>2.16</v>
      </c>
      <c r="P24" s="7"/>
      <c r="Q24" s="8" t="s">
        <v>85</v>
      </c>
      <c r="R24" s="8" t="s">
        <v>87</v>
      </c>
      <c r="S24" s="8">
        <v>20</v>
      </c>
      <c r="T24" s="18">
        <v>2</v>
      </c>
      <c r="U24" s="7"/>
    </row>
    <row r="25" spans="1:21" x14ac:dyDescent="0.25">
      <c r="A25" s="15">
        <v>8</v>
      </c>
      <c r="B25" s="8" t="s">
        <v>65</v>
      </c>
      <c r="C25" s="8" t="s">
        <v>66</v>
      </c>
      <c r="D25" s="8">
        <v>31</v>
      </c>
      <c r="E25" s="18">
        <v>0.90322580645161288</v>
      </c>
      <c r="F25" s="12"/>
      <c r="G25" s="8" t="s">
        <v>78</v>
      </c>
      <c r="H25" s="8" t="s">
        <v>87</v>
      </c>
      <c r="I25" s="8">
        <v>29</v>
      </c>
      <c r="J25" s="18">
        <v>2.5517241379310347</v>
      </c>
      <c r="K25" s="7"/>
      <c r="L25" s="8" t="s">
        <v>85</v>
      </c>
      <c r="M25" s="8" t="s">
        <v>87</v>
      </c>
      <c r="N25" s="8">
        <v>20</v>
      </c>
      <c r="O25" s="18">
        <v>2.0499999999999998</v>
      </c>
      <c r="P25" s="7"/>
      <c r="Q25" s="8" t="s">
        <v>50</v>
      </c>
      <c r="R25" s="8" t="s">
        <v>54</v>
      </c>
      <c r="S25" s="8">
        <v>34</v>
      </c>
      <c r="T25" s="18">
        <v>1.911764705882353</v>
      </c>
      <c r="U25" s="7"/>
    </row>
    <row r="26" spans="1:21" x14ac:dyDescent="0.25">
      <c r="A26" s="15">
        <v>9</v>
      </c>
      <c r="B26" s="8" t="s">
        <v>105</v>
      </c>
      <c r="C26" s="8" t="s">
        <v>106</v>
      </c>
      <c r="D26" s="8">
        <v>21</v>
      </c>
      <c r="E26" s="18">
        <v>0.8571428571428571</v>
      </c>
      <c r="F26" s="12"/>
      <c r="G26" s="8" t="s">
        <v>126</v>
      </c>
      <c r="H26" s="8" t="s">
        <v>106</v>
      </c>
      <c r="I26" s="8">
        <v>14</v>
      </c>
      <c r="J26" s="18">
        <v>2.4285714285714284</v>
      </c>
      <c r="K26" s="7"/>
      <c r="L26" s="8" t="s">
        <v>101</v>
      </c>
      <c r="M26" s="8" t="s">
        <v>106</v>
      </c>
      <c r="N26" s="8">
        <v>31</v>
      </c>
      <c r="O26" s="18">
        <v>1.8709677419354838</v>
      </c>
      <c r="P26" s="7"/>
      <c r="Q26" s="8" t="s">
        <v>8</v>
      </c>
      <c r="R26" s="8" t="s">
        <v>9</v>
      </c>
      <c r="S26" s="8">
        <v>23</v>
      </c>
      <c r="T26" s="18">
        <v>1.7826086956521738</v>
      </c>
      <c r="U26" s="7"/>
    </row>
    <row r="27" spans="1:21" x14ac:dyDescent="0.25">
      <c r="A27" s="15">
        <v>10</v>
      </c>
      <c r="B27" s="8" t="s">
        <v>25</v>
      </c>
      <c r="C27" s="8" t="s">
        <v>34</v>
      </c>
      <c r="D27" s="8">
        <v>27</v>
      </c>
      <c r="E27" s="18">
        <v>0.85185185185185186</v>
      </c>
      <c r="F27" s="12"/>
      <c r="G27" s="8" t="s">
        <v>83</v>
      </c>
      <c r="H27" s="8" t="s">
        <v>87</v>
      </c>
      <c r="I27" s="8">
        <v>27</v>
      </c>
      <c r="J27" s="18">
        <v>2.3703703703703702</v>
      </c>
      <c r="K27" s="7"/>
      <c r="L27" s="8" t="s">
        <v>72</v>
      </c>
      <c r="M27" s="8" t="s">
        <v>76</v>
      </c>
      <c r="N27" s="8">
        <v>27</v>
      </c>
      <c r="O27" s="18">
        <v>1.7037037037037037</v>
      </c>
      <c r="P27" s="7"/>
      <c r="Q27" s="8" t="s">
        <v>2</v>
      </c>
      <c r="R27" s="8" t="s">
        <v>9</v>
      </c>
      <c r="S27" s="8">
        <v>24</v>
      </c>
      <c r="T27" s="18">
        <v>1.75</v>
      </c>
      <c r="U27" s="7"/>
    </row>
    <row r="28" spans="1:21" x14ac:dyDescent="0.25">
      <c r="K28" s="7"/>
      <c r="P28" s="7"/>
      <c r="U28" s="7"/>
    </row>
  </sheetData>
  <mergeCells count="9">
    <mergeCell ref="B1:T1"/>
    <mergeCell ref="L16:O16"/>
    <mergeCell ref="Q16:T16"/>
    <mergeCell ref="B3:E3"/>
    <mergeCell ref="G3:J3"/>
    <mergeCell ref="L3:O3"/>
    <mergeCell ref="Q3:T3"/>
    <mergeCell ref="B16:E16"/>
    <mergeCell ref="G16:J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53"/>
  <sheetViews>
    <sheetView workbookViewId="0">
      <selection activeCell="A25" sqref="A25:M25"/>
    </sheetView>
  </sheetViews>
  <sheetFormatPr defaultRowHeight="15" x14ac:dyDescent="0.25"/>
  <cols>
    <col min="1" max="1" width="19" bestFit="1" customWidth="1"/>
    <col min="2" max="2" width="13.5703125" bestFit="1" customWidth="1"/>
    <col min="3" max="13" width="9.140625" customWidth="1"/>
    <col min="14" max="14" width="17" bestFit="1" customWidth="1"/>
    <col min="15" max="15" width="15.140625" bestFit="1" customWidth="1"/>
  </cols>
  <sheetData>
    <row r="1" spans="1:16" x14ac:dyDescent="0.25">
      <c r="A1" s="60" t="s">
        <v>96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19" t="s">
        <v>96</v>
      </c>
    </row>
    <row r="2" spans="1:16" x14ac:dyDescent="0.25">
      <c r="A2" s="3" t="s">
        <v>12</v>
      </c>
      <c r="B2" s="3" t="s">
        <v>11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23</v>
      </c>
      <c r="N2" s="8" t="s">
        <v>187</v>
      </c>
      <c r="O2" s="8" t="s">
        <v>188</v>
      </c>
    </row>
    <row r="3" spans="1:16" x14ac:dyDescent="0.25">
      <c r="A3" s="13" t="s">
        <v>88</v>
      </c>
      <c r="B3" s="5">
        <v>26</v>
      </c>
      <c r="C3" s="5">
        <v>5</v>
      </c>
      <c r="D3" s="5">
        <v>14</v>
      </c>
      <c r="E3" s="5">
        <v>1</v>
      </c>
      <c r="F3" s="5">
        <v>61</v>
      </c>
      <c r="G3" s="5">
        <v>29</v>
      </c>
      <c r="H3" s="5">
        <v>13</v>
      </c>
      <c r="I3" s="5">
        <v>2</v>
      </c>
      <c r="J3" s="5">
        <v>30</v>
      </c>
      <c r="K3" s="5"/>
      <c r="L3" s="5"/>
      <c r="M3" s="5">
        <v>53</v>
      </c>
      <c r="N3" s="8">
        <f>VLOOKUP(A3,Games!$A$2:$D$626,3,FALSE)</f>
        <v>1</v>
      </c>
      <c r="O3" s="8">
        <f>VLOOKUP(A3,Games!$A$2:$D$626,4,FALSE)</f>
        <v>27</v>
      </c>
    </row>
    <row r="4" spans="1:16" x14ac:dyDescent="0.25">
      <c r="A4" s="13" t="s">
        <v>89</v>
      </c>
      <c r="B4" s="5">
        <v>18</v>
      </c>
      <c r="C4" s="5">
        <v>34</v>
      </c>
      <c r="D4" s="5"/>
      <c r="E4" s="5">
        <v>13</v>
      </c>
      <c r="F4" s="5">
        <v>81</v>
      </c>
      <c r="G4" s="5">
        <v>28</v>
      </c>
      <c r="H4" s="5">
        <v>17</v>
      </c>
      <c r="I4" s="5">
        <v>1</v>
      </c>
      <c r="J4" s="5">
        <v>36</v>
      </c>
      <c r="K4" s="5"/>
      <c r="L4" s="5"/>
      <c r="M4" s="5">
        <v>81</v>
      </c>
      <c r="N4" s="8">
        <f>VLOOKUP(A4,Games!$A$2:$D$626,3,FALSE)</f>
        <v>0</v>
      </c>
      <c r="O4" s="8">
        <f>VLOOKUP(A4,Games!$A$2:$D$626,4,FALSE)</f>
        <v>18</v>
      </c>
    </row>
    <row r="5" spans="1:16" x14ac:dyDescent="0.25">
      <c r="A5" s="13" t="s">
        <v>90</v>
      </c>
      <c r="B5" s="5">
        <v>1</v>
      </c>
      <c r="C5" s="5">
        <v>1</v>
      </c>
      <c r="D5" s="5"/>
      <c r="E5" s="5"/>
      <c r="F5" s="5">
        <v>9</v>
      </c>
      <c r="G5" s="5">
        <v>3</v>
      </c>
      <c r="H5" s="5"/>
      <c r="I5" s="5"/>
      <c r="J5" s="5">
        <v>1</v>
      </c>
      <c r="K5" s="5"/>
      <c r="L5" s="5"/>
      <c r="M5" s="5">
        <v>2</v>
      </c>
      <c r="N5" s="8">
        <f>VLOOKUP(A5,Games!$A$2:$D$626,3,FALSE)</f>
        <v>0</v>
      </c>
      <c r="O5" s="8">
        <f>VLOOKUP(A5,Games!$A$2:$D$626,4,FALSE)</f>
        <v>1</v>
      </c>
    </row>
    <row r="6" spans="1:16" x14ac:dyDescent="0.25">
      <c r="A6" s="13" t="s">
        <v>160</v>
      </c>
      <c r="B6" s="5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>
        <v>0</v>
      </c>
      <c r="N6" s="8">
        <f>VLOOKUP(A6,Games!$A$2:$D$626,3,FALSE)</f>
        <v>0</v>
      </c>
      <c r="O6" s="8">
        <f>VLOOKUP(A6,Games!$A$2:$D$626,4,FALSE)</f>
        <v>1</v>
      </c>
    </row>
    <row r="7" spans="1:16" x14ac:dyDescent="0.25">
      <c r="A7" s="13" t="s">
        <v>91</v>
      </c>
      <c r="B7" s="5">
        <v>25</v>
      </c>
      <c r="C7" s="5">
        <v>95</v>
      </c>
      <c r="D7" s="5">
        <v>27</v>
      </c>
      <c r="E7" s="5">
        <v>27</v>
      </c>
      <c r="F7" s="5">
        <v>153</v>
      </c>
      <c r="G7" s="5">
        <v>71</v>
      </c>
      <c r="H7" s="5">
        <v>19</v>
      </c>
      <c r="I7" s="5">
        <v>4</v>
      </c>
      <c r="J7" s="5">
        <v>46</v>
      </c>
      <c r="K7" s="5">
        <v>4</v>
      </c>
      <c r="L7" s="5"/>
      <c r="M7" s="5">
        <v>298</v>
      </c>
      <c r="N7" s="8">
        <f>VLOOKUP(A7,Games!$A$2:$D$626,3,FALSE)</f>
        <v>0</v>
      </c>
      <c r="O7" s="8">
        <f>VLOOKUP(A7,Games!$A$2:$D$626,4,FALSE)</f>
        <v>25</v>
      </c>
    </row>
    <row r="8" spans="1:16" x14ac:dyDescent="0.25">
      <c r="A8" s="13" t="s">
        <v>125</v>
      </c>
      <c r="B8" s="5">
        <v>1</v>
      </c>
      <c r="C8" s="5">
        <v>3</v>
      </c>
      <c r="D8" s="5"/>
      <c r="E8" s="5"/>
      <c r="F8" s="5">
        <v>4</v>
      </c>
      <c r="G8" s="5">
        <v>1</v>
      </c>
      <c r="H8" s="5">
        <v>2</v>
      </c>
      <c r="I8" s="5"/>
      <c r="J8" s="5">
        <v>4</v>
      </c>
      <c r="K8" s="5"/>
      <c r="L8" s="5"/>
      <c r="M8" s="5">
        <v>6</v>
      </c>
      <c r="N8" s="8">
        <f>VLOOKUP(A8,Games!$A$2:$D$626,3,FALSE)</f>
        <v>0</v>
      </c>
      <c r="O8" s="8">
        <f>VLOOKUP(A8,Games!$A$2:$D$626,4,FALSE)</f>
        <v>1</v>
      </c>
    </row>
    <row r="9" spans="1:16" x14ac:dyDescent="0.25">
      <c r="A9" s="13" t="s">
        <v>92</v>
      </c>
      <c r="B9" s="5">
        <v>22</v>
      </c>
      <c r="C9" s="5">
        <v>118</v>
      </c>
      <c r="D9" s="5"/>
      <c r="E9" s="5">
        <v>61</v>
      </c>
      <c r="F9" s="5">
        <v>230</v>
      </c>
      <c r="G9" s="5">
        <v>50</v>
      </c>
      <c r="H9" s="5">
        <v>42</v>
      </c>
      <c r="I9" s="5">
        <v>12</v>
      </c>
      <c r="J9" s="5">
        <v>31</v>
      </c>
      <c r="K9" s="5"/>
      <c r="L9" s="5"/>
      <c r="M9" s="5">
        <v>297</v>
      </c>
      <c r="N9" s="8">
        <f>VLOOKUP(A9,Games!$A$2:$D$626,3,FALSE)</f>
        <v>0</v>
      </c>
      <c r="O9" s="8">
        <f>VLOOKUP(A9,Games!$A$2:$D$626,4,FALSE)</f>
        <v>22</v>
      </c>
    </row>
    <row r="10" spans="1:16" x14ac:dyDescent="0.25">
      <c r="A10" s="13" t="s">
        <v>93</v>
      </c>
      <c r="B10" s="5">
        <v>23</v>
      </c>
      <c r="C10" s="5">
        <v>26</v>
      </c>
      <c r="D10" s="5">
        <v>35</v>
      </c>
      <c r="E10" s="5">
        <v>7</v>
      </c>
      <c r="F10" s="5">
        <v>97</v>
      </c>
      <c r="G10" s="5">
        <v>56</v>
      </c>
      <c r="H10" s="5">
        <v>19</v>
      </c>
      <c r="I10" s="5"/>
      <c r="J10" s="5">
        <v>52</v>
      </c>
      <c r="K10" s="5"/>
      <c r="L10" s="5"/>
      <c r="M10" s="5">
        <v>164</v>
      </c>
      <c r="N10" s="8">
        <f>VLOOKUP(A10,Games!$A$2:$D$626,3,FALSE)</f>
        <v>0</v>
      </c>
      <c r="O10" s="8">
        <f>VLOOKUP(A10,Games!$A$2:$D$626,4,FALSE)</f>
        <v>23</v>
      </c>
    </row>
    <row r="11" spans="1:16" x14ac:dyDescent="0.25">
      <c r="A11" s="13" t="s">
        <v>94</v>
      </c>
      <c r="B11" s="5">
        <v>7</v>
      </c>
      <c r="C11" s="5">
        <v>3</v>
      </c>
      <c r="D11" s="5">
        <v>1</v>
      </c>
      <c r="E11" s="5">
        <v>3</v>
      </c>
      <c r="F11" s="5">
        <v>20</v>
      </c>
      <c r="G11" s="5">
        <v>40</v>
      </c>
      <c r="H11" s="5">
        <v>8</v>
      </c>
      <c r="I11" s="5"/>
      <c r="J11" s="5">
        <v>12</v>
      </c>
      <c r="K11" s="5"/>
      <c r="L11" s="5"/>
      <c r="M11" s="5">
        <v>12</v>
      </c>
      <c r="N11" s="8">
        <f>VLOOKUP(A11,Games!$A$2:$D$626,3,FALSE)</f>
        <v>0</v>
      </c>
      <c r="O11" s="8">
        <f>VLOOKUP(A11,Games!$A$2:$D$626,4,FALSE)</f>
        <v>7</v>
      </c>
    </row>
    <row r="12" spans="1:16" x14ac:dyDescent="0.25">
      <c r="A12" s="13" t="s">
        <v>137</v>
      </c>
      <c r="B12" s="3">
        <v>18</v>
      </c>
      <c r="C12" s="3">
        <v>25</v>
      </c>
      <c r="D12" s="3">
        <v>10</v>
      </c>
      <c r="E12" s="3">
        <v>5</v>
      </c>
      <c r="F12" s="3">
        <v>138</v>
      </c>
      <c r="G12" s="3">
        <v>31</v>
      </c>
      <c r="H12" s="3">
        <v>16</v>
      </c>
      <c r="I12" s="3">
        <v>2</v>
      </c>
      <c r="J12" s="3">
        <v>47</v>
      </c>
      <c r="K12" s="3"/>
      <c r="L12" s="3"/>
      <c r="M12" s="3">
        <v>85</v>
      </c>
      <c r="N12" s="8">
        <f>VLOOKUP(A12,Games!$A$2:$D$626,3,FALSE)</f>
        <v>0</v>
      </c>
      <c r="O12" s="8">
        <f>VLOOKUP(A12,Games!$A$2:$D$626,4,FALSE)</f>
        <v>18</v>
      </c>
    </row>
    <row r="13" spans="1:16" x14ac:dyDescent="0.25">
      <c r="A13" s="13" t="s">
        <v>95</v>
      </c>
      <c r="B13" s="3">
        <v>20</v>
      </c>
      <c r="C13" s="3">
        <v>40</v>
      </c>
      <c r="D13" s="3">
        <v>12</v>
      </c>
      <c r="E13" s="3">
        <v>12</v>
      </c>
      <c r="F13" s="3">
        <v>102</v>
      </c>
      <c r="G13" s="3">
        <v>23</v>
      </c>
      <c r="H13" s="3">
        <v>8</v>
      </c>
      <c r="I13" s="3">
        <v>3</v>
      </c>
      <c r="J13" s="3">
        <v>20</v>
      </c>
      <c r="K13" s="3"/>
      <c r="L13" s="3"/>
      <c r="M13" s="3">
        <v>128</v>
      </c>
      <c r="N13" s="8">
        <f>VLOOKUP(A13,Games!$A$2:$D$626,3,FALSE)</f>
        <v>0</v>
      </c>
      <c r="O13" s="8">
        <f>VLOOKUP(A13,Games!$A$2:$D$626,4,FALSE)</f>
        <v>20</v>
      </c>
    </row>
    <row r="14" spans="1:16" x14ac:dyDescent="0.25">
      <c r="A14" s="13" t="s">
        <v>119</v>
      </c>
      <c r="B14" s="3">
        <v>3</v>
      </c>
      <c r="C14" s="3"/>
      <c r="D14" s="3"/>
      <c r="E14" s="3">
        <v>2</v>
      </c>
      <c r="F14" s="3">
        <v>8</v>
      </c>
      <c r="G14" s="3">
        <v>1</v>
      </c>
      <c r="H14" s="3">
        <v>1</v>
      </c>
      <c r="I14" s="3"/>
      <c r="J14" s="3">
        <v>3</v>
      </c>
      <c r="K14" s="3"/>
      <c r="L14" s="3"/>
      <c r="M14" s="3">
        <v>2</v>
      </c>
      <c r="N14" s="8">
        <f>VLOOKUP(A14,Games!$A$2:$D$626,3,FALSE)</f>
        <v>0</v>
      </c>
      <c r="O14" s="8">
        <f>VLOOKUP(A14,Games!$A$2:$D$626,4,FALSE)</f>
        <v>3</v>
      </c>
    </row>
    <row r="15" spans="1:16" x14ac:dyDescent="0.25">
      <c r="A15" s="13" t="s">
        <v>129</v>
      </c>
      <c r="B15" s="3">
        <v>13</v>
      </c>
      <c r="C15" s="3">
        <v>38</v>
      </c>
      <c r="D15" s="3">
        <v>13</v>
      </c>
      <c r="E15" s="3">
        <v>9</v>
      </c>
      <c r="F15" s="3">
        <v>78</v>
      </c>
      <c r="G15" s="3">
        <v>7</v>
      </c>
      <c r="H15" s="3">
        <v>8</v>
      </c>
      <c r="I15" s="3">
        <v>3</v>
      </c>
      <c r="J15" s="3">
        <v>10</v>
      </c>
      <c r="K15" s="3"/>
      <c r="L15" s="3"/>
      <c r="M15" s="3">
        <v>124</v>
      </c>
      <c r="N15" s="8">
        <f>VLOOKUP(A15,Games!$A$2:$D$626,3,FALSE)</f>
        <v>0</v>
      </c>
      <c r="O15" s="8">
        <f>VLOOKUP(A15,Games!$A$2:$D$626,4,FALSE)</f>
        <v>13</v>
      </c>
    </row>
    <row r="16" spans="1:16" x14ac:dyDescent="0.25">
      <c r="A16" s="13" t="s">
        <v>181</v>
      </c>
      <c r="B16" s="8">
        <v>7</v>
      </c>
      <c r="C16" s="8">
        <v>1</v>
      </c>
      <c r="D16" s="8"/>
      <c r="E16" s="8"/>
      <c r="F16" s="8">
        <v>13</v>
      </c>
      <c r="G16" s="8">
        <v>8</v>
      </c>
      <c r="H16" s="8">
        <v>2</v>
      </c>
      <c r="I16" s="8"/>
      <c r="J16" s="8">
        <v>7</v>
      </c>
      <c r="K16" s="8"/>
      <c r="L16" s="8"/>
      <c r="M16" s="8">
        <v>2</v>
      </c>
      <c r="N16" s="8">
        <f>VLOOKUP(A16,Games!$A$2:$D$626,3,FALSE)</f>
        <v>0</v>
      </c>
      <c r="O16" s="8">
        <f>VLOOKUP(A16,Games!$A$2:$D$626,4,FALSE)</f>
        <v>7</v>
      </c>
    </row>
    <row r="17" spans="1:15" x14ac:dyDescent="0.25">
      <c r="A17" s="13" t="s">
        <v>182</v>
      </c>
      <c r="B17" s="8">
        <v>3</v>
      </c>
      <c r="C17" s="8">
        <v>3</v>
      </c>
      <c r="D17" s="8">
        <v>2</v>
      </c>
      <c r="E17" s="8"/>
      <c r="F17" s="8">
        <v>4</v>
      </c>
      <c r="G17" s="8">
        <v>7</v>
      </c>
      <c r="H17" s="8">
        <v>1</v>
      </c>
      <c r="I17" s="8"/>
      <c r="J17" s="8">
        <v>1</v>
      </c>
      <c r="K17" s="8"/>
      <c r="L17" s="8"/>
      <c r="M17" s="8">
        <v>12</v>
      </c>
      <c r="N17" s="8">
        <f>VLOOKUP(A17,Games!$A$2:$D$626,3,FALSE)</f>
        <v>0</v>
      </c>
      <c r="O17" s="8">
        <f>VLOOKUP(A17,Games!$A$2:$D$626,4,FALSE)</f>
        <v>3</v>
      </c>
    </row>
    <row r="18" spans="1:15" x14ac:dyDescent="0.25">
      <c r="A18" s="13" t="s">
        <v>161</v>
      </c>
      <c r="B18" s="8">
        <v>14</v>
      </c>
      <c r="C18" s="8">
        <v>8</v>
      </c>
      <c r="D18" s="8">
        <v>13</v>
      </c>
      <c r="E18" s="8">
        <v>7</v>
      </c>
      <c r="F18" s="8">
        <v>42</v>
      </c>
      <c r="G18" s="8">
        <v>15</v>
      </c>
      <c r="H18" s="8">
        <v>3</v>
      </c>
      <c r="I18" s="8">
        <v>1</v>
      </c>
      <c r="J18" s="8">
        <v>5</v>
      </c>
      <c r="K18" s="8"/>
      <c r="L18" s="8"/>
      <c r="M18" s="8">
        <v>62</v>
      </c>
      <c r="N18" s="8">
        <f>VLOOKUP(A18,Games!$A$2:$D$626,3,FALSE)</f>
        <v>0</v>
      </c>
      <c r="O18" s="8">
        <f>VLOOKUP(A18,Games!$A$2:$D$626,4,FALSE)</f>
        <v>14</v>
      </c>
    </row>
    <row r="19" spans="1:15" x14ac:dyDescent="0.25">
      <c r="A19" s="13" t="s">
        <v>175</v>
      </c>
      <c r="B19" s="8">
        <v>3</v>
      </c>
      <c r="C19" s="8">
        <v>2</v>
      </c>
      <c r="D19" s="8">
        <v>3</v>
      </c>
      <c r="E19" s="8">
        <v>4</v>
      </c>
      <c r="F19" s="8">
        <v>11</v>
      </c>
      <c r="G19" s="8">
        <v>1</v>
      </c>
      <c r="H19" s="8">
        <v>1</v>
      </c>
      <c r="I19" s="8">
        <v>2</v>
      </c>
      <c r="J19" s="8">
        <v>2</v>
      </c>
      <c r="K19" s="8"/>
      <c r="L19" s="8"/>
      <c r="M19" s="8">
        <v>17</v>
      </c>
      <c r="N19" s="8">
        <f>VLOOKUP(A19,Games!$A$2:$D$626,3,FALSE)</f>
        <v>0</v>
      </c>
      <c r="O19" s="8">
        <f>VLOOKUP(A19,Games!$A$2:$D$626,4,FALSE)</f>
        <v>3</v>
      </c>
    </row>
    <row r="20" spans="1:15" s="7" customFormat="1" x14ac:dyDescent="0.25">
      <c r="A20" s="13" t="s">
        <v>144</v>
      </c>
      <c r="B20" s="8">
        <v>1</v>
      </c>
      <c r="C20" s="8">
        <v>4</v>
      </c>
      <c r="D20" s="8"/>
      <c r="E20" s="8"/>
      <c r="F20" s="8">
        <v>8</v>
      </c>
      <c r="G20" s="8">
        <v>1</v>
      </c>
      <c r="H20" s="8">
        <v>2</v>
      </c>
      <c r="I20" s="8"/>
      <c r="J20" s="8">
        <v>4</v>
      </c>
      <c r="K20" s="8"/>
      <c r="L20" s="8"/>
      <c r="M20" s="8">
        <v>8</v>
      </c>
      <c r="N20" s="8">
        <f>VLOOKUP(A20,Games!$A$2:$D$626,3,FALSE)</f>
        <v>0</v>
      </c>
      <c r="O20" s="8">
        <f>VLOOKUP(A20,Games!$A$2:$D$626,4,FALSE)</f>
        <v>1</v>
      </c>
    </row>
    <row r="21" spans="1:15" s="7" customFormat="1" x14ac:dyDescent="0.25">
      <c r="A21" s="13" t="s">
        <v>170</v>
      </c>
      <c r="B21" s="8">
        <v>3</v>
      </c>
      <c r="C21" s="8">
        <v>5</v>
      </c>
      <c r="D21" s="8"/>
      <c r="E21" s="8"/>
      <c r="F21" s="8">
        <v>15</v>
      </c>
      <c r="G21" s="8">
        <v>11</v>
      </c>
      <c r="H21" s="8">
        <v>7</v>
      </c>
      <c r="I21" s="8"/>
      <c r="J21" s="8">
        <v>7</v>
      </c>
      <c r="K21" s="8"/>
      <c r="L21" s="8"/>
      <c r="M21" s="8">
        <v>10</v>
      </c>
      <c r="N21" s="8">
        <f>VLOOKUP(A21,Games!$A$2:$D$626,3,FALSE)</f>
        <v>0</v>
      </c>
      <c r="O21" s="8">
        <f>VLOOKUP(A21,Games!$A$2:$D$626,4,FALSE)</f>
        <v>3</v>
      </c>
    </row>
    <row r="22" spans="1:15" s="7" customFormat="1" x14ac:dyDescent="0.25">
      <c r="A22" s="13" t="s">
        <v>168</v>
      </c>
      <c r="B22" s="8">
        <v>3</v>
      </c>
      <c r="C22" s="8">
        <v>6</v>
      </c>
      <c r="D22" s="8"/>
      <c r="E22" s="8"/>
      <c r="F22" s="8">
        <v>17</v>
      </c>
      <c r="G22" s="8">
        <v>2</v>
      </c>
      <c r="H22" s="8">
        <v>1</v>
      </c>
      <c r="I22" s="8"/>
      <c r="J22" s="8">
        <v>8</v>
      </c>
      <c r="K22" s="8"/>
      <c r="L22" s="8"/>
      <c r="M22" s="8">
        <v>12</v>
      </c>
      <c r="N22" s="8">
        <f>VLOOKUP(A22,Games!$A$2:$D$626,3,FALSE)</f>
        <v>0</v>
      </c>
      <c r="O22" s="8">
        <f>VLOOKUP(A22,Games!$A$2:$D$626,4,FALSE)</f>
        <v>3</v>
      </c>
    </row>
    <row r="23" spans="1:15" s="7" customFormat="1" x14ac:dyDescent="0.25">
      <c r="A23" s="13" t="s">
        <v>176</v>
      </c>
      <c r="B23" s="8">
        <v>2</v>
      </c>
      <c r="C23" s="8">
        <v>1</v>
      </c>
      <c r="D23" s="8">
        <v>1</v>
      </c>
      <c r="E23" s="8">
        <v>3</v>
      </c>
      <c r="F23" s="8">
        <v>9</v>
      </c>
      <c r="G23" s="8">
        <v>2</v>
      </c>
      <c r="H23" s="8">
        <v>2</v>
      </c>
      <c r="I23" s="8"/>
      <c r="J23" s="8">
        <v>2</v>
      </c>
      <c r="K23" s="8"/>
      <c r="L23" s="8"/>
      <c r="M23" s="8">
        <v>8</v>
      </c>
      <c r="N23" s="8">
        <f>VLOOKUP(A23,Games!$A$2:$D$626,3,FALSE)</f>
        <v>0</v>
      </c>
      <c r="O23" s="8">
        <f>VLOOKUP(A23,Games!$A$2:$D$626,4,FALSE)</f>
        <v>2</v>
      </c>
    </row>
    <row r="24" spans="1:15" s="7" customFormat="1" x14ac:dyDescent="0.25">
      <c r="A24" s="13" t="s">
        <v>183</v>
      </c>
      <c r="B24" s="8">
        <v>4</v>
      </c>
      <c r="C24" s="8">
        <v>1</v>
      </c>
      <c r="D24" s="8">
        <v>4</v>
      </c>
      <c r="E24" s="8"/>
      <c r="F24" s="8">
        <v>5</v>
      </c>
      <c r="G24" s="8">
        <v>10</v>
      </c>
      <c r="H24" s="8">
        <v>4</v>
      </c>
      <c r="I24" s="8"/>
      <c r="J24" s="8">
        <v>8</v>
      </c>
      <c r="K24" s="8"/>
      <c r="L24" s="8"/>
      <c r="M24" s="8">
        <v>14</v>
      </c>
      <c r="N24" s="8">
        <f>VLOOKUP(A24,Games!$A$2:$D$626,3,FALSE)</f>
        <v>0</v>
      </c>
      <c r="O24" s="8">
        <f>VLOOKUP(A24,Games!$A$2:$D$626,4,FALSE)</f>
        <v>4</v>
      </c>
    </row>
    <row r="25" spans="1:15" s="7" customFormat="1" x14ac:dyDescent="0.25">
      <c r="A25" s="1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s="7" customFormat="1" x14ac:dyDescent="0.25">
      <c r="A26" s="20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5" s="7" customFormat="1" x14ac:dyDescent="0.25">
      <c r="A27" s="29" t="s">
        <v>24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5" x14ac:dyDescent="0.25">
      <c r="A28" s="58" t="s">
        <v>96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5" x14ac:dyDescent="0.25">
      <c r="A29" s="3" t="s">
        <v>12</v>
      </c>
      <c r="B29" s="3" t="s">
        <v>11</v>
      </c>
      <c r="C29" s="3" t="s">
        <v>13</v>
      </c>
      <c r="D29" s="3" t="s">
        <v>14</v>
      </c>
      <c r="E29" s="3" t="s">
        <v>15</v>
      </c>
      <c r="F29" s="3" t="s">
        <v>16</v>
      </c>
      <c r="G29" s="3" t="s">
        <v>17</v>
      </c>
      <c r="H29" s="3" t="s">
        <v>18</v>
      </c>
      <c r="I29" s="3" t="s">
        <v>19</v>
      </c>
      <c r="J29" s="3" t="s">
        <v>20</v>
      </c>
      <c r="K29" s="3" t="s">
        <v>21</v>
      </c>
      <c r="L29" s="3" t="s">
        <v>22</v>
      </c>
      <c r="M29" s="3" t="s">
        <v>23</v>
      </c>
    </row>
    <row r="30" spans="1:15" x14ac:dyDescent="0.25">
      <c r="A30" s="4" t="str">
        <f>IF(A3=""," ",A3)</f>
        <v>BJ Kennedy</v>
      </c>
      <c r="B30" s="5"/>
      <c r="C30" s="6">
        <f>IF(ISNUMBER($B3),C3/$B3," ")</f>
        <v>0.19230769230769232</v>
      </c>
      <c r="D30" s="6">
        <f t="shared" ref="D30:M30" si="0">IF(ISNUMBER($B3),D3/$B3," ")</f>
        <v>0.53846153846153844</v>
      </c>
      <c r="E30" s="6">
        <f t="shared" si="0"/>
        <v>3.8461538461538464E-2</v>
      </c>
      <c r="F30" s="6">
        <f t="shared" si="0"/>
        <v>2.3461538461538463</v>
      </c>
      <c r="G30" s="6">
        <f t="shared" si="0"/>
        <v>1.1153846153846154</v>
      </c>
      <c r="H30" s="6">
        <f t="shared" si="0"/>
        <v>0.5</v>
      </c>
      <c r="I30" s="6">
        <f t="shared" si="0"/>
        <v>7.6923076923076927E-2</v>
      </c>
      <c r="J30" s="6">
        <f t="shared" si="0"/>
        <v>1.1538461538461537</v>
      </c>
      <c r="K30" s="6">
        <f t="shared" si="0"/>
        <v>0</v>
      </c>
      <c r="L30" s="6">
        <f t="shared" si="0"/>
        <v>0</v>
      </c>
      <c r="M30" s="6">
        <f t="shared" si="0"/>
        <v>2.0384615384615383</v>
      </c>
    </row>
    <row r="31" spans="1:15" x14ac:dyDescent="0.25">
      <c r="A31" s="4" t="str">
        <f t="shared" ref="A31:A53" si="1">IF(A4=""," ",A4)</f>
        <v>Chris Cullen</v>
      </c>
      <c r="B31" s="5"/>
      <c r="C31" s="6">
        <f t="shared" ref="C31:M42" si="2">IF(ISNUMBER($B4),C4/$B4," ")</f>
        <v>1.8888888888888888</v>
      </c>
      <c r="D31" s="6">
        <f t="shared" si="2"/>
        <v>0</v>
      </c>
      <c r="E31" s="6">
        <f t="shared" si="2"/>
        <v>0.72222222222222221</v>
      </c>
      <c r="F31" s="6">
        <f t="shared" si="2"/>
        <v>4.5</v>
      </c>
      <c r="G31" s="6">
        <f t="shared" si="2"/>
        <v>1.5555555555555556</v>
      </c>
      <c r="H31" s="6">
        <f t="shared" si="2"/>
        <v>0.94444444444444442</v>
      </c>
      <c r="I31" s="6">
        <f t="shared" si="2"/>
        <v>5.5555555555555552E-2</v>
      </c>
      <c r="J31" s="6">
        <f t="shared" si="2"/>
        <v>2</v>
      </c>
      <c r="K31" s="6">
        <f t="shared" si="2"/>
        <v>0</v>
      </c>
      <c r="L31" s="6">
        <f t="shared" si="2"/>
        <v>0</v>
      </c>
      <c r="M31" s="6">
        <f t="shared" si="2"/>
        <v>4.5</v>
      </c>
    </row>
    <row r="32" spans="1:15" x14ac:dyDescent="0.25">
      <c r="A32" s="4" t="str">
        <f t="shared" si="1"/>
        <v>Dan Richardson</v>
      </c>
      <c r="B32" s="5"/>
      <c r="C32" s="6">
        <f t="shared" si="2"/>
        <v>1</v>
      </c>
      <c r="D32" s="6">
        <f t="shared" si="2"/>
        <v>0</v>
      </c>
      <c r="E32" s="6">
        <f t="shared" si="2"/>
        <v>0</v>
      </c>
      <c r="F32" s="6">
        <f t="shared" si="2"/>
        <v>9</v>
      </c>
      <c r="G32" s="6">
        <f t="shared" si="2"/>
        <v>3</v>
      </c>
      <c r="H32" s="6">
        <f t="shared" si="2"/>
        <v>0</v>
      </c>
      <c r="I32" s="6">
        <f t="shared" si="2"/>
        <v>0</v>
      </c>
      <c r="J32" s="6">
        <f t="shared" si="2"/>
        <v>1</v>
      </c>
      <c r="K32" s="6">
        <f t="shared" si="2"/>
        <v>0</v>
      </c>
      <c r="L32" s="6">
        <f t="shared" si="2"/>
        <v>0</v>
      </c>
      <c r="M32" s="6">
        <f t="shared" si="2"/>
        <v>2</v>
      </c>
    </row>
    <row r="33" spans="1:13" x14ac:dyDescent="0.25">
      <c r="A33" s="4" t="str">
        <f t="shared" si="1"/>
        <v>David Hawkins</v>
      </c>
      <c r="B33" s="5"/>
      <c r="C33" s="6">
        <f t="shared" si="2"/>
        <v>0</v>
      </c>
      <c r="D33" s="6">
        <f t="shared" si="2"/>
        <v>0</v>
      </c>
      <c r="E33" s="6">
        <f t="shared" si="2"/>
        <v>0</v>
      </c>
      <c r="F33" s="6">
        <f t="shared" si="2"/>
        <v>0</v>
      </c>
      <c r="G33" s="6">
        <f t="shared" si="2"/>
        <v>0</v>
      </c>
      <c r="H33" s="6">
        <f t="shared" si="2"/>
        <v>0</v>
      </c>
      <c r="I33" s="6">
        <f t="shared" si="2"/>
        <v>0</v>
      </c>
      <c r="J33" s="6">
        <f t="shared" si="2"/>
        <v>0</v>
      </c>
      <c r="K33" s="6">
        <f t="shared" si="2"/>
        <v>0</v>
      </c>
      <c r="L33" s="6">
        <f t="shared" si="2"/>
        <v>0</v>
      </c>
      <c r="M33" s="6">
        <f t="shared" si="2"/>
        <v>0</v>
      </c>
    </row>
    <row r="34" spans="1:13" x14ac:dyDescent="0.25">
      <c r="A34" s="4" t="str">
        <f t="shared" si="1"/>
        <v>Dean Hill</v>
      </c>
      <c r="B34" s="5"/>
      <c r="C34" s="6">
        <f t="shared" si="2"/>
        <v>3.8</v>
      </c>
      <c r="D34" s="6">
        <f t="shared" si="2"/>
        <v>1.08</v>
      </c>
      <c r="E34" s="6">
        <f t="shared" si="2"/>
        <v>1.08</v>
      </c>
      <c r="F34" s="6">
        <f t="shared" si="2"/>
        <v>6.12</v>
      </c>
      <c r="G34" s="6">
        <f t="shared" si="2"/>
        <v>2.84</v>
      </c>
      <c r="H34" s="6">
        <f t="shared" si="2"/>
        <v>0.76</v>
      </c>
      <c r="I34" s="6">
        <f t="shared" si="2"/>
        <v>0.16</v>
      </c>
      <c r="J34" s="6">
        <f t="shared" si="2"/>
        <v>1.84</v>
      </c>
      <c r="K34" s="6">
        <f t="shared" si="2"/>
        <v>0.16</v>
      </c>
      <c r="L34" s="6">
        <f t="shared" si="2"/>
        <v>0</v>
      </c>
      <c r="M34" s="6">
        <f t="shared" si="2"/>
        <v>11.92</v>
      </c>
    </row>
    <row r="35" spans="1:13" x14ac:dyDescent="0.25">
      <c r="A35" s="4" t="str">
        <f t="shared" si="1"/>
        <v>Jarrod Anderson</v>
      </c>
      <c r="B35" s="5"/>
      <c r="C35" s="6">
        <f t="shared" si="2"/>
        <v>3</v>
      </c>
      <c r="D35" s="6">
        <f t="shared" si="2"/>
        <v>0</v>
      </c>
      <c r="E35" s="6">
        <f t="shared" si="2"/>
        <v>0</v>
      </c>
      <c r="F35" s="6">
        <f t="shared" si="2"/>
        <v>4</v>
      </c>
      <c r="G35" s="6">
        <f t="shared" si="2"/>
        <v>1</v>
      </c>
      <c r="H35" s="6">
        <f t="shared" si="2"/>
        <v>2</v>
      </c>
      <c r="I35" s="6">
        <f t="shared" si="2"/>
        <v>0</v>
      </c>
      <c r="J35" s="6">
        <f t="shared" si="2"/>
        <v>4</v>
      </c>
      <c r="K35" s="6">
        <f t="shared" si="2"/>
        <v>0</v>
      </c>
      <c r="L35" s="6">
        <f t="shared" si="2"/>
        <v>0</v>
      </c>
      <c r="M35" s="6">
        <f t="shared" si="2"/>
        <v>6</v>
      </c>
    </row>
    <row r="36" spans="1:13" x14ac:dyDescent="0.25">
      <c r="A36" s="4" t="str">
        <f t="shared" si="1"/>
        <v>Jon Holden</v>
      </c>
      <c r="B36" s="5"/>
      <c r="C36" s="6">
        <f t="shared" si="2"/>
        <v>5.3636363636363633</v>
      </c>
      <c r="D36" s="6">
        <f t="shared" si="2"/>
        <v>0</v>
      </c>
      <c r="E36" s="6">
        <f t="shared" si="2"/>
        <v>2.7727272727272729</v>
      </c>
      <c r="F36" s="6">
        <f t="shared" si="2"/>
        <v>10.454545454545455</v>
      </c>
      <c r="G36" s="6">
        <f t="shared" si="2"/>
        <v>2.2727272727272729</v>
      </c>
      <c r="H36" s="6">
        <f t="shared" si="2"/>
        <v>1.9090909090909092</v>
      </c>
      <c r="I36" s="6">
        <f t="shared" si="2"/>
        <v>0.54545454545454541</v>
      </c>
      <c r="J36" s="6">
        <f t="shared" si="2"/>
        <v>1.4090909090909092</v>
      </c>
      <c r="K36" s="6">
        <f t="shared" si="2"/>
        <v>0</v>
      </c>
      <c r="L36" s="6">
        <f t="shared" si="2"/>
        <v>0</v>
      </c>
      <c r="M36" s="6">
        <f t="shared" si="2"/>
        <v>13.5</v>
      </c>
    </row>
    <row r="37" spans="1:13" x14ac:dyDescent="0.25">
      <c r="A37" s="4" t="str">
        <f t="shared" si="1"/>
        <v>Olan Scott</v>
      </c>
      <c r="B37" s="5"/>
      <c r="C37" s="6">
        <f t="shared" si="2"/>
        <v>1.1304347826086956</v>
      </c>
      <c r="D37" s="6">
        <f t="shared" si="2"/>
        <v>1.5217391304347827</v>
      </c>
      <c r="E37" s="6">
        <f t="shared" si="2"/>
        <v>0.30434782608695654</v>
      </c>
      <c r="F37" s="6">
        <f t="shared" si="2"/>
        <v>4.2173913043478262</v>
      </c>
      <c r="G37" s="6">
        <f t="shared" si="2"/>
        <v>2.4347826086956523</v>
      </c>
      <c r="H37" s="6">
        <f t="shared" si="2"/>
        <v>0.82608695652173914</v>
      </c>
      <c r="I37" s="6">
        <f t="shared" si="2"/>
        <v>0</v>
      </c>
      <c r="J37" s="6">
        <f t="shared" si="2"/>
        <v>2.2608695652173911</v>
      </c>
      <c r="K37" s="6">
        <f t="shared" si="2"/>
        <v>0</v>
      </c>
      <c r="L37" s="6">
        <f t="shared" si="2"/>
        <v>0</v>
      </c>
      <c r="M37" s="6">
        <f t="shared" si="2"/>
        <v>7.1304347826086953</v>
      </c>
    </row>
    <row r="38" spans="1:13" x14ac:dyDescent="0.25">
      <c r="A38" s="4" t="str">
        <f t="shared" si="1"/>
        <v>Scott Northey</v>
      </c>
      <c r="B38" s="5"/>
      <c r="C38" s="6">
        <f t="shared" si="2"/>
        <v>0.42857142857142855</v>
      </c>
      <c r="D38" s="6">
        <f t="shared" si="2"/>
        <v>0.14285714285714285</v>
      </c>
      <c r="E38" s="6">
        <f t="shared" si="2"/>
        <v>0.42857142857142855</v>
      </c>
      <c r="F38" s="6">
        <f t="shared" si="2"/>
        <v>2.8571428571428572</v>
      </c>
      <c r="G38" s="6">
        <f t="shared" si="2"/>
        <v>5.7142857142857144</v>
      </c>
      <c r="H38" s="6">
        <f t="shared" si="2"/>
        <v>1.1428571428571428</v>
      </c>
      <c r="I38" s="6">
        <f t="shared" si="2"/>
        <v>0</v>
      </c>
      <c r="J38" s="6">
        <f t="shared" si="2"/>
        <v>1.7142857142857142</v>
      </c>
      <c r="K38" s="6">
        <f t="shared" si="2"/>
        <v>0</v>
      </c>
      <c r="L38" s="6">
        <f t="shared" si="2"/>
        <v>0</v>
      </c>
      <c r="M38" s="6">
        <f t="shared" si="2"/>
        <v>1.7142857142857142</v>
      </c>
    </row>
    <row r="39" spans="1:13" x14ac:dyDescent="0.25">
      <c r="A39" s="4" t="str">
        <f t="shared" si="1"/>
        <v>Todd Nebauer</v>
      </c>
      <c r="B39" s="3"/>
      <c r="C39" s="6">
        <f t="shared" si="2"/>
        <v>1.3888888888888888</v>
      </c>
      <c r="D39" s="6">
        <f t="shared" si="2"/>
        <v>0.55555555555555558</v>
      </c>
      <c r="E39" s="6">
        <f t="shared" si="2"/>
        <v>0.27777777777777779</v>
      </c>
      <c r="F39" s="6">
        <f t="shared" si="2"/>
        <v>7.666666666666667</v>
      </c>
      <c r="G39" s="6">
        <f t="shared" si="2"/>
        <v>1.7222222222222223</v>
      </c>
      <c r="H39" s="6">
        <f t="shared" si="2"/>
        <v>0.88888888888888884</v>
      </c>
      <c r="I39" s="6">
        <f t="shared" si="2"/>
        <v>0.1111111111111111</v>
      </c>
      <c r="J39" s="6">
        <f t="shared" si="2"/>
        <v>2.6111111111111112</v>
      </c>
      <c r="K39" s="6">
        <f t="shared" si="2"/>
        <v>0</v>
      </c>
      <c r="L39" s="6">
        <f t="shared" si="2"/>
        <v>0</v>
      </c>
      <c r="M39" s="6">
        <f t="shared" si="2"/>
        <v>4.7222222222222223</v>
      </c>
    </row>
    <row r="40" spans="1:13" x14ac:dyDescent="0.25">
      <c r="A40" s="4" t="str">
        <f t="shared" si="1"/>
        <v>Tony Sheehan</v>
      </c>
      <c r="B40" s="3"/>
      <c r="C40" s="6">
        <f t="shared" si="2"/>
        <v>2</v>
      </c>
      <c r="D40" s="6">
        <f t="shared" si="2"/>
        <v>0.6</v>
      </c>
      <c r="E40" s="6">
        <f t="shared" si="2"/>
        <v>0.6</v>
      </c>
      <c r="F40" s="6">
        <f t="shared" si="2"/>
        <v>5.0999999999999996</v>
      </c>
      <c r="G40" s="6">
        <f t="shared" si="2"/>
        <v>1.1499999999999999</v>
      </c>
      <c r="H40" s="6">
        <f t="shared" si="2"/>
        <v>0.4</v>
      </c>
      <c r="I40" s="6">
        <f t="shared" si="2"/>
        <v>0.15</v>
      </c>
      <c r="J40" s="6">
        <f t="shared" si="2"/>
        <v>1</v>
      </c>
      <c r="K40" s="6">
        <f t="shared" si="2"/>
        <v>0</v>
      </c>
      <c r="L40" s="6">
        <f t="shared" si="2"/>
        <v>0</v>
      </c>
      <c r="M40" s="6">
        <f t="shared" si="2"/>
        <v>6.4</v>
      </c>
    </row>
    <row r="41" spans="1:13" x14ac:dyDescent="0.25">
      <c r="A41" s="4" t="str">
        <f t="shared" si="1"/>
        <v>Jamie Watson</v>
      </c>
      <c r="B41" s="3"/>
      <c r="C41" s="6">
        <f t="shared" si="2"/>
        <v>0</v>
      </c>
      <c r="D41" s="6">
        <f t="shared" si="2"/>
        <v>0</v>
      </c>
      <c r="E41" s="6">
        <f t="shared" si="2"/>
        <v>0.66666666666666663</v>
      </c>
      <c r="F41" s="6">
        <f t="shared" si="2"/>
        <v>2.6666666666666665</v>
      </c>
      <c r="G41" s="6">
        <f t="shared" si="2"/>
        <v>0.33333333333333331</v>
      </c>
      <c r="H41" s="6">
        <f t="shared" si="2"/>
        <v>0.33333333333333331</v>
      </c>
      <c r="I41" s="6">
        <f t="shared" si="2"/>
        <v>0</v>
      </c>
      <c r="J41" s="6">
        <f t="shared" si="2"/>
        <v>1</v>
      </c>
      <c r="K41" s="6">
        <f t="shared" si="2"/>
        <v>0</v>
      </c>
      <c r="L41" s="6">
        <f t="shared" si="2"/>
        <v>0</v>
      </c>
      <c r="M41" s="6">
        <f t="shared" si="2"/>
        <v>0.66666666666666663</v>
      </c>
    </row>
    <row r="42" spans="1:13" x14ac:dyDescent="0.25">
      <c r="A42" s="4" t="str">
        <f t="shared" si="1"/>
        <v>Jules Hohnen</v>
      </c>
      <c r="B42" s="3"/>
      <c r="C42" s="6">
        <f t="shared" si="2"/>
        <v>2.9230769230769229</v>
      </c>
      <c r="D42" s="6">
        <f t="shared" si="2"/>
        <v>1</v>
      </c>
      <c r="E42" s="6">
        <f t="shared" si="2"/>
        <v>0.69230769230769229</v>
      </c>
      <c r="F42" s="6">
        <f t="shared" si="2"/>
        <v>6</v>
      </c>
      <c r="G42" s="6">
        <f t="shared" si="2"/>
        <v>0.53846153846153844</v>
      </c>
      <c r="H42" s="6">
        <f t="shared" si="2"/>
        <v>0.61538461538461542</v>
      </c>
      <c r="I42" s="6">
        <f t="shared" si="2"/>
        <v>0.23076923076923078</v>
      </c>
      <c r="J42" s="6">
        <f t="shared" si="2"/>
        <v>0.76923076923076927</v>
      </c>
      <c r="K42" s="6">
        <f t="shared" si="2"/>
        <v>0</v>
      </c>
      <c r="L42" s="6">
        <f t="shared" si="2"/>
        <v>0</v>
      </c>
      <c r="M42" s="6">
        <f t="shared" si="2"/>
        <v>9.5384615384615383</v>
      </c>
    </row>
    <row r="43" spans="1:13" x14ac:dyDescent="0.25">
      <c r="A43" s="13" t="str">
        <f t="shared" si="1"/>
        <v>Jud Ruig</v>
      </c>
      <c r="B43" s="8"/>
      <c r="C43" s="6">
        <f t="shared" ref="C43:M43" si="3">IF(ISNUMBER($B16),C16/$B16," ")</f>
        <v>0.14285714285714285</v>
      </c>
      <c r="D43" s="6">
        <f t="shared" si="3"/>
        <v>0</v>
      </c>
      <c r="E43" s="6">
        <f t="shared" si="3"/>
        <v>0</v>
      </c>
      <c r="F43" s="6">
        <f t="shared" si="3"/>
        <v>1.8571428571428572</v>
      </c>
      <c r="G43" s="6">
        <f t="shared" si="3"/>
        <v>1.1428571428571428</v>
      </c>
      <c r="H43" s="6">
        <f t="shared" si="3"/>
        <v>0.2857142857142857</v>
      </c>
      <c r="I43" s="6">
        <f t="shared" si="3"/>
        <v>0</v>
      </c>
      <c r="J43" s="6">
        <f t="shared" si="3"/>
        <v>1</v>
      </c>
      <c r="K43" s="6">
        <f t="shared" si="3"/>
        <v>0</v>
      </c>
      <c r="L43" s="6">
        <f t="shared" si="3"/>
        <v>0</v>
      </c>
      <c r="M43" s="6">
        <f t="shared" si="3"/>
        <v>0.2857142857142857</v>
      </c>
    </row>
    <row r="44" spans="1:13" x14ac:dyDescent="0.25">
      <c r="A44" s="13" t="str">
        <f t="shared" si="1"/>
        <v>Chris Horsfall</v>
      </c>
      <c r="B44" s="8"/>
      <c r="C44" s="6">
        <f t="shared" ref="C44:M45" si="4">IF(ISNUMBER($B17),C17/$B17," ")</f>
        <v>1</v>
      </c>
      <c r="D44" s="6">
        <f t="shared" si="4"/>
        <v>0.66666666666666663</v>
      </c>
      <c r="E44" s="6">
        <f t="shared" si="4"/>
        <v>0</v>
      </c>
      <c r="F44" s="6">
        <f t="shared" si="4"/>
        <v>1.3333333333333333</v>
      </c>
      <c r="G44" s="6">
        <f t="shared" si="4"/>
        <v>2.3333333333333335</v>
      </c>
      <c r="H44" s="6">
        <f t="shared" si="4"/>
        <v>0.33333333333333331</v>
      </c>
      <c r="I44" s="6">
        <f t="shared" si="4"/>
        <v>0</v>
      </c>
      <c r="J44" s="6">
        <f t="shared" si="4"/>
        <v>0.33333333333333331</v>
      </c>
      <c r="K44" s="6">
        <f t="shared" si="4"/>
        <v>0</v>
      </c>
      <c r="L44" s="6">
        <f t="shared" si="4"/>
        <v>0</v>
      </c>
      <c r="M44" s="6">
        <f t="shared" si="4"/>
        <v>4</v>
      </c>
    </row>
    <row r="45" spans="1:13" x14ac:dyDescent="0.25">
      <c r="A45" s="13" t="str">
        <f t="shared" si="1"/>
        <v>Adam Mcintosh</v>
      </c>
      <c r="B45" s="8"/>
      <c r="C45" s="6">
        <f t="shared" si="4"/>
        <v>0.5714285714285714</v>
      </c>
      <c r="D45" s="6">
        <f t="shared" si="4"/>
        <v>0.9285714285714286</v>
      </c>
      <c r="E45" s="6">
        <f t="shared" si="4"/>
        <v>0.5</v>
      </c>
      <c r="F45" s="6">
        <f t="shared" si="4"/>
        <v>3</v>
      </c>
      <c r="G45" s="6">
        <f t="shared" si="4"/>
        <v>1.0714285714285714</v>
      </c>
      <c r="H45" s="6">
        <f t="shared" si="4"/>
        <v>0.21428571428571427</v>
      </c>
      <c r="I45" s="6">
        <f t="shared" si="4"/>
        <v>7.1428571428571425E-2</v>
      </c>
      <c r="J45" s="6">
        <f t="shared" si="4"/>
        <v>0.35714285714285715</v>
      </c>
      <c r="K45" s="6">
        <f t="shared" si="4"/>
        <v>0</v>
      </c>
      <c r="L45" s="6">
        <f t="shared" si="4"/>
        <v>0</v>
      </c>
      <c r="M45" s="6">
        <f t="shared" si="4"/>
        <v>4.4285714285714288</v>
      </c>
    </row>
    <row r="46" spans="1:13" x14ac:dyDescent="0.25">
      <c r="A46" s="13" t="str">
        <f t="shared" si="1"/>
        <v>Kurt Jorgensen</v>
      </c>
      <c r="B46" s="8"/>
      <c r="C46" s="6">
        <f t="shared" ref="C46:M46" si="5">IF(ISNUMBER($B19),C19/$B19," ")</f>
        <v>0.66666666666666663</v>
      </c>
      <c r="D46" s="6">
        <f t="shared" si="5"/>
        <v>1</v>
      </c>
      <c r="E46" s="6">
        <f t="shared" si="5"/>
        <v>1.3333333333333333</v>
      </c>
      <c r="F46" s="6">
        <f t="shared" si="5"/>
        <v>3.6666666666666665</v>
      </c>
      <c r="G46" s="6">
        <f t="shared" si="5"/>
        <v>0.33333333333333331</v>
      </c>
      <c r="H46" s="6">
        <f t="shared" si="5"/>
        <v>0.33333333333333331</v>
      </c>
      <c r="I46" s="6">
        <f t="shared" si="5"/>
        <v>0.66666666666666663</v>
      </c>
      <c r="J46" s="6">
        <f t="shared" si="5"/>
        <v>0.66666666666666663</v>
      </c>
      <c r="K46" s="6">
        <f t="shared" si="5"/>
        <v>0</v>
      </c>
      <c r="L46" s="6">
        <f t="shared" si="5"/>
        <v>0</v>
      </c>
      <c r="M46" s="6">
        <f t="shared" si="5"/>
        <v>5.666666666666667</v>
      </c>
    </row>
    <row r="47" spans="1:13" x14ac:dyDescent="0.25">
      <c r="A47" s="13" t="str">
        <f t="shared" si="1"/>
        <v>Ollie Munoz</v>
      </c>
      <c r="B47" s="8"/>
      <c r="C47" s="6">
        <f t="shared" ref="C47:M47" si="6">IF(ISNUMBER($B20),C20/$B20," ")</f>
        <v>4</v>
      </c>
      <c r="D47" s="6">
        <f t="shared" si="6"/>
        <v>0</v>
      </c>
      <c r="E47" s="6">
        <f t="shared" si="6"/>
        <v>0</v>
      </c>
      <c r="F47" s="6">
        <f t="shared" si="6"/>
        <v>8</v>
      </c>
      <c r="G47" s="6">
        <f t="shared" si="6"/>
        <v>1</v>
      </c>
      <c r="H47" s="6">
        <f t="shared" si="6"/>
        <v>2</v>
      </c>
      <c r="I47" s="6">
        <f t="shared" si="6"/>
        <v>0</v>
      </c>
      <c r="J47" s="6">
        <f t="shared" si="6"/>
        <v>4</v>
      </c>
      <c r="K47" s="6">
        <f t="shared" si="6"/>
        <v>0</v>
      </c>
      <c r="L47" s="6">
        <f t="shared" si="6"/>
        <v>0</v>
      </c>
      <c r="M47" s="6">
        <f t="shared" si="6"/>
        <v>8</v>
      </c>
    </row>
    <row r="48" spans="1:13" x14ac:dyDescent="0.25">
      <c r="A48" s="13" t="str">
        <f t="shared" si="1"/>
        <v>Daniel Stiles</v>
      </c>
      <c r="B48" s="8"/>
      <c r="C48" s="6">
        <f t="shared" ref="C48:M49" si="7">IF(ISNUMBER($B21),C21/$B21," ")</f>
        <v>1.6666666666666667</v>
      </c>
      <c r="D48" s="6">
        <f t="shared" si="7"/>
        <v>0</v>
      </c>
      <c r="E48" s="6">
        <f t="shared" si="7"/>
        <v>0</v>
      </c>
      <c r="F48" s="6">
        <f t="shared" si="7"/>
        <v>5</v>
      </c>
      <c r="G48" s="6">
        <f t="shared" si="7"/>
        <v>3.6666666666666665</v>
      </c>
      <c r="H48" s="6">
        <f t="shared" si="7"/>
        <v>2.3333333333333335</v>
      </c>
      <c r="I48" s="6">
        <f t="shared" si="7"/>
        <v>0</v>
      </c>
      <c r="J48" s="6">
        <f t="shared" si="7"/>
        <v>2.3333333333333335</v>
      </c>
      <c r="K48" s="6">
        <f t="shared" si="7"/>
        <v>0</v>
      </c>
      <c r="L48" s="6">
        <f t="shared" si="7"/>
        <v>0</v>
      </c>
      <c r="M48" s="6">
        <f t="shared" si="7"/>
        <v>3.3333333333333335</v>
      </c>
    </row>
    <row r="49" spans="1:13" x14ac:dyDescent="0.25">
      <c r="A49" s="13" t="str">
        <f t="shared" si="1"/>
        <v>Andrew Copley</v>
      </c>
      <c r="B49" s="8"/>
      <c r="C49" s="6">
        <f t="shared" si="7"/>
        <v>2</v>
      </c>
      <c r="D49" s="6">
        <f t="shared" si="7"/>
        <v>0</v>
      </c>
      <c r="E49" s="6">
        <f t="shared" si="7"/>
        <v>0</v>
      </c>
      <c r="F49" s="6">
        <f t="shared" si="7"/>
        <v>5.666666666666667</v>
      </c>
      <c r="G49" s="6">
        <f t="shared" si="7"/>
        <v>0.66666666666666663</v>
      </c>
      <c r="H49" s="6">
        <f t="shared" si="7"/>
        <v>0.33333333333333331</v>
      </c>
      <c r="I49" s="6">
        <f t="shared" si="7"/>
        <v>0</v>
      </c>
      <c r="J49" s="6">
        <f t="shared" si="7"/>
        <v>2.6666666666666665</v>
      </c>
      <c r="K49" s="6">
        <f t="shared" si="7"/>
        <v>0</v>
      </c>
      <c r="L49" s="6">
        <f t="shared" si="7"/>
        <v>0</v>
      </c>
      <c r="M49" s="6">
        <f t="shared" si="7"/>
        <v>4</v>
      </c>
    </row>
    <row r="50" spans="1:13" x14ac:dyDescent="0.25">
      <c r="A50" s="13" t="str">
        <f t="shared" si="1"/>
        <v>Joel Anderson</v>
      </c>
      <c r="B50" s="8"/>
      <c r="C50" s="6">
        <f t="shared" ref="C50:M50" si="8">IF(ISNUMBER($B23),C23/$B23," ")</f>
        <v>0.5</v>
      </c>
      <c r="D50" s="6">
        <f t="shared" si="8"/>
        <v>0.5</v>
      </c>
      <c r="E50" s="6">
        <f t="shared" si="8"/>
        <v>1.5</v>
      </c>
      <c r="F50" s="6">
        <f t="shared" si="8"/>
        <v>4.5</v>
      </c>
      <c r="G50" s="6">
        <f t="shared" si="8"/>
        <v>1</v>
      </c>
      <c r="H50" s="6">
        <f t="shared" si="8"/>
        <v>1</v>
      </c>
      <c r="I50" s="6">
        <f t="shared" si="8"/>
        <v>0</v>
      </c>
      <c r="J50" s="6">
        <f t="shared" si="8"/>
        <v>1</v>
      </c>
      <c r="K50" s="6">
        <f t="shared" si="8"/>
        <v>0</v>
      </c>
      <c r="L50" s="6">
        <f t="shared" si="8"/>
        <v>0</v>
      </c>
      <c r="M50" s="6">
        <f t="shared" si="8"/>
        <v>4</v>
      </c>
    </row>
    <row r="51" spans="1:13" x14ac:dyDescent="0.25">
      <c r="A51" s="13" t="str">
        <f t="shared" si="1"/>
        <v xml:space="preserve">Adrian Tjahjana </v>
      </c>
      <c r="B51" s="8"/>
      <c r="C51" s="6">
        <f t="shared" ref="C51:M51" si="9">IF(ISNUMBER($B24),C24/$B24," ")</f>
        <v>0.25</v>
      </c>
      <c r="D51" s="6">
        <f t="shared" si="9"/>
        <v>1</v>
      </c>
      <c r="E51" s="6">
        <f t="shared" si="9"/>
        <v>0</v>
      </c>
      <c r="F51" s="6">
        <f t="shared" si="9"/>
        <v>1.25</v>
      </c>
      <c r="G51" s="6">
        <f t="shared" si="9"/>
        <v>2.5</v>
      </c>
      <c r="H51" s="6">
        <f t="shared" si="9"/>
        <v>1</v>
      </c>
      <c r="I51" s="6">
        <f t="shared" si="9"/>
        <v>0</v>
      </c>
      <c r="J51" s="6">
        <f t="shared" si="9"/>
        <v>2</v>
      </c>
      <c r="K51" s="6">
        <f t="shared" si="9"/>
        <v>0</v>
      </c>
      <c r="L51" s="6">
        <f t="shared" si="9"/>
        <v>0</v>
      </c>
      <c r="M51" s="6">
        <f t="shared" si="9"/>
        <v>3.5</v>
      </c>
    </row>
    <row r="52" spans="1:13" x14ac:dyDescent="0.25">
      <c r="A52" s="13" t="str">
        <f t="shared" si="1"/>
        <v xml:space="preserve"> </v>
      </c>
      <c r="B52" s="8"/>
      <c r="C52" s="6" t="str">
        <f t="shared" ref="C52:M53" si="10">IF(ISNUMBER($B25),C25/$B25," ")</f>
        <v xml:space="preserve"> </v>
      </c>
      <c r="D52" s="6" t="str">
        <f t="shared" si="10"/>
        <v xml:space="preserve"> </v>
      </c>
      <c r="E52" s="6" t="str">
        <f t="shared" si="10"/>
        <v xml:space="preserve"> </v>
      </c>
      <c r="F52" s="6" t="str">
        <f t="shared" si="10"/>
        <v xml:space="preserve"> </v>
      </c>
      <c r="G52" s="6" t="str">
        <f t="shared" si="10"/>
        <v xml:space="preserve"> </v>
      </c>
      <c r="H52" s="6" t="str">
        <f t="shared" si="10"/>
        <v xml:space="preserve"> </v>
      </c>
      <c r="I52" s="6" t="str">
        <f t="shared" si="10"/>
        <v xml:space="preserve"> </v>
      </c>
      <c r="J52" s="6" t="str">
        <f t="shared" si="10"/>
        <v xml:space="preserve"> </v>
      </c>
      <c r="K52" s="6" t="str">
        <f t="shared" si="10"/>
        <v xml:space="preserve"> </v>
      </c>
      <c r="L52" s="6" t="str">
        <f t="shared" si="10"/>
        <v xml:space="preserve"> </v>
      </c>
      <c r="M52" s="6" t="str">
        <f t="shared" si="10"/>
        <v xml:space="preserve"> </v>
      </c>
    </row>
    <row r="53" spans="1:13" x14ac:dyDescent="0.25">
      <c r="A53" s="13" t="str">
        <f t="shared" si="1"/>
        <v xml:space="preserve"> </v>
      </c>
      <c r="B53" s="8"/>
      <c r="C53" s="6" t="str">
        <f t="shared" si="10"/>
        <v xml:space="preserve"> </v>
      </c>
      <c r="D53" s="6" t="str">
        <f t="shared" si="10"/>
        <v xml:space="preserve"> </v>
      </c>
      <c r="E53" s="6" t="str">
        <f t="shared" si="10"/>
        <v xml:space="preserve"> </v>
      </c>
      <c r="F53" s="6" t="str">
        <f t="shared" si="10"/>
        <v xml:space="preserve"> </v>
      </c>
      <c r="G53" s="6" t="str">
        <f t="shared" si="10"/>
        <v xml:space="preserve"> </v>
      </c>
      <c r="H53" s="6" t="str">
        <f t="shared" si="10"/>
        <v xml:space="preserve"> </v>
      </c>
      <c r="I53" s="6" t="str">
        <f t="shared" si="10"/>
        <v xml:space="preserve"> </v>
      </c>
      <c r="J53" s="6" t="str">
        <f t="shared" si="10"/>
        <v xml:space="preserve"> </v>
      </c>
      <c r="K53" s="6" t="str">
        <f t="shared" si="10"/>
        <v xml:space="preserve"> </v>
      </c>
      <c r="L53" s="6" t="str">
        <f t="shared" si="10"/>
        <v xml:space="preserve"> </v>
      </c>
      <c r="M53" s="6" t="str">
        <f t="shared" si="10"/>
        <v xml:space="preserve"> </v>
      </c>
    </row>
  </sheetData>
  <mergeCells count="3">
    <mergeCell ref="A27:M27"/>
    <mergeCell ref="A28:M28"/>
    <mergeCell ref="A1:O1"/>
  </mergeCells>
  <conditionalFormatting sqref="A3:A24">
    <cfRule type="expression" dxfId="1" priority="1">
      <formula>O3&gt;11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P47"/>
  <sheetViews>
    <sheetView workbookViewId="0">
      <selection activeCell="A3" sqref="A3:M20"/>
    </sheetView>
  </sheetViews>
  <sheetFormatPr defaultRowHeight="15" x14ac:dyDescent="0.25"/>
  <cols>
    <col min="1" max="1" width="19" bestFit="1" customWidth="1"/>
    <col min="2" max="2" width="13.5703125" bestFit="1" customWidth="1"/>
    <col min="3" max="13" width="9.140625" customWidth="1"/>
    <col min="14" max="14" width="17" bestFit="1" customWidth="1"/>
    <col min="15" max="15" width="15.140625" bestFit="1" customWidth="1"/>
  </cols>
  <sheetData>
    <row r="1" spans="1:16" x14ac:dyDescent="0.25">
      <c r="A1" s="64" t="s">
        <v>106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19" t="s">
        <v>106</v>
      </c>
    </row>
    <row r="2" spans="1:16" x14ac:dyDescent="0.25">
      <c r="A2" s="3" t="s">
        <v>12</v>
      </c>
      <c r="B2" s="3" t="s">
        <v>11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23</v>
      </c>
      <c r="N2" s="8" t="s">
        <v>187</v>
      </c>
      <c r="O2" s="8" t="s">
        <v>188</v>
      </c>
    </row>
    <row r="3" spans="1:16" x14ac:dyDescent="0.25">
      <c r="A3" s="13" t="s">
        <v>97</v>
      </c>
      <c r="B3" s="5">
        <v>19</v>
      </c>
      <c r="C3" s="5">
        <v>50</v>
      </c>
      <c r="D3" s="5"/>
      <c r="E3" s="5">
        <v>8</v>
      </c>
      <c r="F3" s="5">
        <v>100</v>
      </c>
      <c r="G3" s="5">
        <v>42</v>
      </c>
      <c r="H3" s="5">
        <v>18</v>
      </c>
      <c r="I3" s="5">
        <v>3</v>
      </c>
      <c r="J3" s="5">
        <v>32</v>
      </c>
      <c r="K3" s="5">
        <v>1</v>
      </c>
      <c r="L3" s="5"/>
      <c r="M3" s="5">
        <v>108</v>
      </c>
      <c r="N3" s="8">
        <f>VLOOKUP(A3,Games!$A$2:$D$626,3,FALSE)</f>
        <v>2</v>
      </c>
      <c r="O3" s="8">
        <f>VLOOKUP(A3,Games!$A$2:$D$626,4,FALSE)</f>
        <v>21</v>
      </c>
    </row>
    <row r="4" spans="1:16" x14ac:dyDescent="0.25">
      <c r="A4" s="13" t="s">
        <v>98</v>
      </c>
      <c r="B4" s="5">
        <v>15</v>
      </c>
      <c r="C4" s="5">
        <v>34</v>
      </c>
      <c r="D4" s="5"/>
      <c r="E4" s="5">
        <v>3</v>
      </c>
      <c r="F4" s="5">
        <v>73</v>
      </c>
      <c r="G4" s="5">
        <v>44</v>
      </c>
      <c r="H4" s="5">
        <v>11</v>
      </c>
      <c r="I4" s="5">
        <v>4</v>
      </c>
      <c r="J4" s="5">
        <v>16</v>
      </c>
      <c r="K4" s="5"/>
      <c r="L4" s="5"/>
      <c r="M4" s="5">
        <v>71</v>
      </c>
      <c r="N4" s="8">
        <f>VLOOKUP(A4,Games!$A$2:$D$626,3,FALSE)</f>
        <v>0</v>
      </c>
      <c r="O4" s="8">
        <f>VLOOKUP(A4,Games!$A$2:$D$626,4,FALSE)</f>
        <v>15</v>
      </c>
    </row>
    <row r="5" spans="1:16" x14ac:dyDescent="0.25">
      <c r="A5" s="13" t="s">
        <v>99</v>
      </c>
      <c r="B5" s="5">
        <v>30</v>
      </c>
      <c r="C5" s="5">
        <v>92</v>
      </c>
      <c r="D5" s="5">
        <v>80</v>
      </c>
      <c r="E5" s="5">
        <v>41</v>
      </c>
      <c r="F5" s="5">
        <v>113</v>
      </c>
      <c r="G5" s="5">
        <v>55</v>
      </c>
      <c r="H5" s="5">
        <v>53</v>
      </c>
      <c r="I5" s="5">
        <v>2</v>
      </c>
      <c r="J5" s="5">
        <v>24</v>
      </c>
      <c r="K5" s="5"/>
      <c r="L5" s="5"/>
      <c r="M5" s="5">
        <v>465</v>
      </c>
      <c r="N5" s="8">
        <f>VLOOKUP(A5,Games!$A$2:$D$626,3,FALSE)</f>
        <v>0</v>
      </c>
      <c r="O5" s="8">
        <f>VLOOKUP(A5,Games!$A$2:$D$626,4,FALSE)</f>
        <v>30</v>
      </c>
    </row>
    <row r="6" spans="1:16" x14ac:dyDescent="0.25">
      <c r="A6" s="13" t="s">
        <v>100</v>
      </c>
      <c r="B6" s="5">
        <v>27</v>
      </c>
      <c r="C6" s="5">
        <v>42</v>
      </c>
      <c r="D6" s="5">
        <v>2</v>
      </c>
      <c r="E6" s="5">
        <v>22</v>
      </c>
      <c r="F6" s="5">
        <v>157</v>
      </c>
      <c r="G6" s="5">
        <v>35</v>
      </c>
      <c r="H6" s="5">
        <v>30</v>
      </c>
      <c r="I6" s="5">
        <v>17</v>
      </c>
      <c r="J6" s="5">
        <v>46</v>
      </c>
      <c r="K6" s="5"/>
      <c r="L6" s="5"/>
      <c r="M6" s="5">
        <v>112</v>
      </c>
      <c r="N6" s="8">
        <f>VLOOKUP(A6,Games!$A$2:$D$626,3,FALSE)</f>
        <v>0</v>
      </c>
      <c r="O6" s="8">
        <f>VLOOKUP(A6,Games!$A$2:$D$626,4,FALSE)</f>
        <v>27</v>
      </c>
    </row>
    <row r="7" spans="1:16" x14ac:dyDescent="0.25">
      <c r="A7" s="13" t="s">
        <v>101</v>
      </c>
      <c r="B7" s="5">
        <v>31</v>
      </c>
      <c r="C7" s="5">
        <v>77</v>
      </c>
      <c r="D7" s="5">
        <v>58</v>
      </c>
      <c r="E7" s="5">
        <v>36</v>
      </c>
      <c r="F7" s="5">
        <v>51</v>
      </c>
      <c r="G7" s="5">
        <v>83</v>
      </c>
      <c r="H7" s="5">
        <v>24</v>
      </c>
      <c r="I7" s="5"/>
      <c r="J7" s="5">
        <v>23</v>
      </c>
      <c r="K7" s="5"/>
      <c r="L7" s="5"/>
      <c r="M7" s="5">
        <v>364</v>
      </c>
      <c r="N7" s="8">
        <f>VLOOKUP(A7,Games!$A$2:$D$626,3,FALSE)</f>
        <v>2</v>
      </c>
      <c r="O7" s="8">
        <f>VLOOKUP(A7,Games!$A$2:$D$626,4,FALSE)</f>
        <v>33</v>
      </c>
    </row>
    <row r="8" spans="1:16" x14ac:dyDescent="0.25">
      <c r="A8" s="13" t="s">
        <v>122</v>
      </c>
      <c r="B8" s="5">
        <v>7</v>
      </c>
      <c r="C8" s="5">
        <v>17</v>
      </c>
      <c r="D8" s="5">
        <v>15</v>
      </c>
      <c r="E8" s="5">
        <v>7</v>
      </c>
      <c r="F8" s="5">
        <v>18</v>
      </c>
      <c r="G8" s="5">
        <v>21</v>
      </c>
      <c r="H8" s="5">
        <v>7</v>
      </c>
      <c r="I8" s="5">
        <v>1</v>
      </c>
      <c r="J8" s="5">
        <v>11</v>
      </c>
      <c r="K8" s="5"/>
      <c r="L8" s="5"/>
      <c r="M8" s="5">
        <v>86</v>
      </c>
      <c r="N8" s="8">
        <f>VLOOKUP(A8,Games!$A$2:$D$626,3,FALSE)</f>
        <v>0</v>
      </c>
      <c r="O8" s="8">
        <f>VLOOKUP(A8,Games!$A$2:$D$626,4,FALSE)</f>
        <v>7</v>
      </c>
    </row>
    <row r="9" spans="1:16" x14ac:dyDescent="0.25">
      <c r="A9" s="13" t="s">
        <v>102</v>
      </c>
      <c r="B9" s="5">
        <v>3</v>
      </c>
      <c r="C9" s="5">
        <v>3</v>
      </c>
      <c r="D9" s="5">
        <v>1</v>
      </c>
      <c r="E9" s="5">
        <v>3</v>
      </c>
      <c r="F9" s="5">
        <v>13</v>
      </c>
      <c r="G9" s="5">
        <v>11</v>
      </c>
      <c r="H9" s="5">
        <v>1</v>
      </c>
      <c r="I9" s="5"/>
      <c r="J9" s="5">
        <v>6</v>
      </c>
      <c r="K9" s="5"/>
      <c r="L9" s="5"/>
      <c r="M9" s="5">
        <v>12</v>
      </c>
      <c r="N9" s="8">
        <f>VLOOKUP(A9,Games!$A$2:$D$626,3,FALSE)</f>
        <v>0</v>
      </c>
      <c r="O9" s="8">
        <f>VLOOKUP(A9,Games!$A$2:$D$626,4,FALSE)</f>
        <v>3</v>
      </c>
    </row>
    <row r="10" spans="1:16" x14ac:dyDescent="0.25">
      <c r="A10" s="13" t="s">
        <v>103</v>
      </c>
      <c r="B10" s="5">
        <v>18</v>
      </c>
      <c r="C10" s="5">
        <v>20</v>
      </c>
      <c r="D10" s="5">
        <v>20</v>
      </c>
      <c r="E10" s="5"/>
      <c r="F10" s="5">
        <v>47</v>
      </c>
      <c r="G10" s="5">
        <v>32</v>
      </c>
      <c r="H10" s="5">
        <v>9</v>
      </c>
      <c r="I10" s="5">
        <v>4</v>
      </c>
      <c r="J10" s="5">
        <v>16</v>
      </c>
      <c r="K10" s="5"/>
      <c r="L10" s="5"/>
      <c r="M10" s="5">
        <v>100</v>
      </c>
      <c r="N10" s="8">
        <f>VLOOKUP(A10,Games!$A$2:$D$626,3,FALSE)</f>
        <v>0</v>
      </c>
      <c r="O10" s="8">
        <f>VLOOKUP(A10,Games!$A$2:$D$626,4,FALSE)</f>
        <v>18</v>
      </c>
    </row>
    <row r="11" spans="1:16" x14ac:dyDescent="0.25">
      <c r="A11" s="13" t="s">
        <v>104</v>
      </c>
      <c r="B11" s="5">
        <v>4</v>
      </c>
      <c r="C11" s="5">
        <v>4</v>
      </c>
      <c r="D11" s="5">
        <v>1</v>
      </c>
      <c r="E11" s="5"/>
      <c r="F11" s="5">
        <v>13</v>
      </c>
      <c r="G11" s="5">
        <v>5</v>
      </c>
      <c r="H11" s="5">
        <v>2</v>
      </c>
      <c r="I11" s="5"/>
      <c r="J11" s="5">
        <v>7</v>
      </c>
      <c r="K11" s="5"/>
      <c r="L11" s="5"/>
      <c r="M11" s="5">
        <v>11</v>
      </c>
      <c r="N11" s="8">
        <f>VLOOKUP(A11,Games!$A$2:$D$626,3,FALSE)</f>
        <v>15</v>
      </c>
      <c r="O11" s="8">
        <f>VLOOKUP(A11,Games!$A$2:$D$626,4,FALSE)</f>
        <v>19</v>
      </c>
    </row>
    <row r="12" spans="1:16" x14ac:dyDescent="0.25">
      <c r="A12" s="13" t="s">
        <v>105</v>
      </c>
      <c r="B12" s="3">
        <v>21</v>
      </c>
      <c r="C12" s="3">
        <v>26</v>
      </c>
      <c r="D12" s="3"/>
      <c r="E12" s="3">
        <v>4</v>
      </c>
      <c r="F12" s="3">
        <v>91</v>
      </c>
      <c r="G12" s="3">
        <v>12</v>
      </c>
      <c r="H12" s="3">
        <v>12</v>
      </c>
      <c r="I12" s="3">
        <v>18</v>
      </c>
      <c r="J12" s="3">
        <v>55</v>
      </c>
      <c r="K12" s="3"/>
      <c r="L12" s="3"/>
      <c r="M12" s="3">
        <v>56</v>
      </c>
      <c r="N12" s="8">
        <f>VLOOKUP(A12,Games!$A$2:$D$626,3,FALSE)</f>
        <v>5</v>
      </c>
      <c r="O12" s="8">
        <f>VLOOKUP(A12,Games!$A$2:$D$626,4,FALSE)</f>
        <v>26</v>
      </c>
    </row>
    <row r="13" spans="1:16" x14ac:dyDescent="0.25">
      <c r="A13" s="13" t="s">
        <v>123</v>
      </c>
      <c r="B13" s="3">
        <v>1</v>
      </c>
      <c r="C13" s="3"/>
      <c r="D13" s="3"/>
      <c r="E13" s="3"/>
      <c r="F13" s="3">
        <v>1</v>
      </c>
      <c r="G13" s="3">
        <v>2</v>
      </c>
      <c r="H13" s="3">
        <v>1</v>
      </c>
      <c r="I13" s="3"/>
      <c r="J13" s="3">
        <v>1</v>
      </c>
      <c r="K13" s="3"/>
      <c r="L13" s="3"/>
      <c r="M13" s="3">
        <v>0</v>
      </c>
      <c r="N13" s="8">
        <f>VLOOKUP(A13,Games!$A$2:$D$626,3,FALSE)</f>
        <v>0</v>
      </c>
      <c r="O13" s="8">
        <f>VLOOKUP(A13,Games!$A$2:$D$626,4,FALSE)</f>
        <v>1</v>
      </c>
    </row>
    <row r="14" spans="1:16" x14ac:dyDescent="0.25">
      <c r="A14" s="13" t="s">
        <v>126</v>
      </c>
      <c r="B14" s="3">
        <v>14</v>
      </c>
      <c r="C14" s="3">
        <v>12</v>
      </c>
      <c r="D14" s="3"/>
      <c r="E14" s="3">
        <v>3</v>
      </c>
      <c r="F14" s="3">
        <v>119</v>
      </c>
      <c r="G14" s="3">
        <v>28</v>
      </c>
      <c r="H14" s="3">
        <v>10</v>
      </c>
      <c r="I14" s="3">
        <v>11</v>
      </c>
      <c r="J14" s="3">
        <v>34</v>
      </c>
      <c r="K14" s="3"/>
      <c r="L14" s="3"/>
      <c r="M14" s="3">
        <v>27</v>
      </c>
      <c r="N14" s="8">
        <f>VLOOKUP(A14,Games!$A$2:$D$626,3,FALSE)</f>
        <v>1</v>
      </c>
      <c r="O14" s="8">
        <f>VLOOKUP(A14,Games!$A$2:$D$626,4,FALSE)</f>
        <v>15</v>
      </c>
    </row>
    <row r="15" spans="1:16" x14ac:dyDescent="0.25">
      <c r="A15" s="13" t="s">
        <v>127</v>
      </c>
      <c r="B15" s="3">
        <v>7</v>
      </c>
      <c r="C15" s="3">
        <v>16</v>
      </c>
      <c r="D15" s="3">
        <v>2</v>
      </c>
      <c r="E15" s="3">
        <v>2</v>
      </c>
      <c r="F15" s="3">
        <v>37</v>
      </c>
      <c r="G15" s="3">
        <v>12</v>
      </c>
      <c r="H15" s="3">
        <v>7</v>
      </c>
      <c r="I15" s="3">
        <v>1</v>
      </c>
      <c r="J15" s="3">
        <v>3</v>
      </c>
      <c r="K15" s="3"/>
      <c r="L15" s="3"/>
      <c r="M15" s="3">
        <v>40</v>
      </c>
      <c r="N15" s="8">
        <f>VLOOKUP(A15,Games!$A$2:$D$626,3,FALSE)</f>
        <v>0</v>
      </c>
      <c r="O15" s="8">
        <f>VLOOKUP(A15,Games!$A$2:$D$626,4,FALSE)</f>
        <v>7</v>
      </c>
    </row>
    <row r="16" spans="1:16" x14ac:dyDescent="0.25">
      <c r="A16" s="13" t="s">
        <v>167</v>
      </c>
      <c r="B16" s="8">
        <v>24</v>
      </c>
      <c r="C16" s="8">
        <v>9</v>
      </c>
      <c r="D16" s="8">
        <v>71</v>
      </c>
      <c r="E16" s="8">
        <v>4</v>
      </c>
      <c r="F16" s="8">
        <v>50</v>
      </c>
      <c r="G16" s="8">
        <v>57</v>
      </c>
      <c r="H16" s="8">
        <v>18</v>
      </c>
      <c r="I16" s="8">
        <v>1</v>
      </c>
      <c r="J16" s="8">
        <v>17</v>
      </c>
      <c r="K16" s="8"/>
      <c r="L16" s="8"/>
      <c r="M16" s="8">
        <v>235</v>
      </c>
      <c r="N16" s="8">
        <f>VLOOKUP(A16,Games!$A$2:$D$626,3,FALSE)</f>
        <v>1</v>
      </c>
      <c r="O16" s="8">
        <f>VLOOKUP(A16,Games!$A$2:$D$626,4,FALSE)</f>
        <v>25</v>
      </c>
    </row>
    <row r="17" spans="1:15" x14ac:dyDescent="0.25">
      <c r="A17" s="13" t="s">
        <v>133</v>
      </c>
      <c r="B17" s="8">
        <v>1</v>
      </c>
      <c r="C17" s="8">
        <v>1</v>
      </c>
      <c r="D17" s="8">
        <v>1</v>
      </c>
      <c r="E17" s="8"/>
      <c r="F17" s="8"/>
      <c r="G17" s="8">
        <v>3</v>
      </c>
      <c r="H17" s="8">
        <v>1</v>
      </c>
      <c r="I17" s="8"/>
      <c r="J17" s="8">
        <v>1</v>
      </c>
      <c r="K17" s="8"/>
      <c r="L17" s="8"/>
      <c r="M17" s="8">
        <v>5</v>
      </c>
      <c r="N17" s="8">
        <f>VLOOKUP(A17,Games!$A$2:$D$626,3,FALSE)</f>
        <v>0</v>
      </c>
      <c r="O17" s="8">
        <f>VLOOKUP(A17,Games!$A$2:$D$626,4,FALSE)</f>
        <v>1</v>
      </c>
    </row>
    <row r="18" spans="1:15" x14ac:dyDescent="0.25">
      <c r="A18" s="13" t="s">
        <v>136</v>
      </c>
      <c r="B18" s="8">
        <v>15</v>
      </c>
      <c r="C18" s="8">
        <v>42</v>
      </c>
      <c r="D18" s="8">
        <v>17</v>
      </c>
      <c r="E18" s="8">
        <v>19</v>
      </c>
      <c r="F18" s="8">
        <v>136</v>
      </c>
      <c r="G18" s="8">
        <v>47</v>
      </c>
      <c r="H18" s="8">
        <v>30</v>
      </c>
      <c r="I18" s="8">
        <v>11</v>
      </c>
      <c r="J18" s="8">
        <v>23</v>
      </c>
      <c r="K18" s="8"/>
      <c r="L18" s="8"/>
      <c r="M18" s="8">
        <v>154</v>
      </c>
      <c r="N18" s="8">
        <f>VLOOKUP(A18,Games!$A$2:$D$626,3,FALSE)</f>
        <v>3</v>
      </c>
      <c r="O18" s="8">
        <f>VLOOKUP(A18,Games!$A$2:$D$626,4,FALSE)</f>
        <v>18</v>
      </c>
    </row>
    <row r="19" spans="1:15" s="7" customFormat="1" x14ac:dyDescent="0.25">
      <c r="A19" s="13" t="s">
        <v>157</v>
      </c>
      <c r="B19" s="8">
        <v>1</v>
      </c>
      <c r="C19" s="8">
        <v>1</v>
      </c>
      <c r="D19" s="8"/>
      <c r="E19" s="8"/>
      <c r="F19" s="8">
        <v>2</v>
      </c>
      <c r="G19" s="8">
        <v>4</v>
      </c>
      <c r="H19" s="8"/>
      <c r="I19" s="8">
        <v>1</v>
      </c>
      <c r="J19" s="8">
        <v>2</v>
      </c>
      <c r="K19" s="8"/>
      <c r="L19" s="8"/>
      <c r="M19" s="8">
        <v>2</v>
      </c>
      <c r="N19" s="8">
        <f>VLOOKUP(A19,Games!$A$2:$D$626,3,FALSE)</f>
        <v>0</v>
      </c>
      <c r="O19" s="8">
        <f>VLOOKUP(A19,Games!$A$2:$D$626,4,FALSE)</f>
        <v>1</v>
      </c>
    </row>
    <row r="20" spans="1:15" s="7" customFormat="1" x14ac:dyDescent="0.25">
      <c r="A20" s="13" t="s">
        <v>162</v>
      </c>
      <c r="B20" s="8">
        <v>3</v>
      </c>
      <c r="C20" s="8">
        <v>6</v>
      </c>
      <c r="D20" s="8">
        <v>3</v>
      </c>
      <c r="E20" s="8"/>
      <c r="F20" s="8">
        <v>15</v>
      </c>
      <c r="G20" s="8">
        <v>5</v>
      </c>
      <c r="H20" s="8">
        <v>6</v>
      </c>
      <c r="I20" s="8">
        <v>2</v>
      </c>
      <c r="J20" s="8">
        <v>6</v>
      </c>
      <c r="K20" s="8"/>
      <c r="L20" s="8"/>
      <c r="M20" s="8">
        <v>21</v>
      </c>
      <c r="N20" s="8">
        <f>VLOOKUP(A20,Games!$A$2:$D$626,3,FALSE)</f>
        <v>0</v>
      </c>
      <c r="O20" s="8">
        <f>VLOOKUP(A20,Games!$A$2:$D$626,4,FALSE)</f>
        <v>3</v>
      </c>
    </row>
    <row r="21" spans="1:15" s="7" customFormat="1" x14ac:dyDescent="0.25">
      <c r="A21" s="1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s="7" customFormat="1" x14ac:dyDescent="0.25">
      <c r="A22" s="1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s="7" customFormat="1" x14ac:dyDescent="0.25">
      <c r="A23" s="1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x14ac:dyDescent="0.25">
      <c r="A24" s="29" t="s">
        <v>24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5" x14ac:dyDescent="0.25">
      <c r="A25" s="62" t="s">
        <v>106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1:15" x14ac:dyDescent="0.25">
      <c r="A26" s="3" t="s">
        <v>12</v>
      </c>
      <c r="B26" s="3" t="s">
        <v>11</v>
      </c>
      <c r="C26" s="3" t="s">
        <v>13</v>
      </c>
      <c r="D26" s="3" t="s">
        <v>14</v>
      </c>
      <c r="E26" s="3" t="s">
        <v>15</v>
      </c>
      <c r="F26" s="3" t="s">
        <v>16</v>
      </c>
      <c r="G26" s="3" t="s">
        <v>17</v>
      </c>
      <c r="H26" s="3" t="s">
        <v>18</v>
      </c>
      <c r="I26" s="3" t="s">
        <v>19</v>
      </c>
      <c r="J26" s="3" t="s">
        <v>20</v>
      </c>
      <c r="K26" s="3" t="s">
        <v>21</v>
      </c>
      <c r="L26" s="3" t="s">
        <v>22</v>
      </c>
      <c r="M26" s="3" t="s">
        <v>23</v>
      </c>
    </row>
    <row r="27" spans="1:15" x14ac:dyDescent="0.25">
      <c r="A27" s="4" t="str">
        <f>IF(A3=""," ",A3)</f>
        <v>Alex Keech</v>
      </c>
      <c r="B27" s="5"/>
      <c r="C27" s="6">
        <f>IF(ISNUMBER($B3),C3/$B3," ")</f>
        <v>2.6315789473684212</v>
      </c>
      <c r="D27" s="6">
        <f t="shared" ref="D27:M27" si="0">IF(ISNUMBER($B3),D3/$B3," ")</f>
        <v>0</v>
      </c>
      <c r="E27" s="6">
        <f t="shared" si="0"/>
        <v>0.42105263157894735</v>
      </c>
      <c r="F27" s="6">
        <f t="shared" si="0"/>
        <v>5.2631578947368425</v>
      </c>
      <c r="G27" s="6">
        <f t="shared" si="0"/>
        <v>2.2105263157894739</v>
      </c>
      <c r="H27" s="6">
        <f t="shared" si="0"/>
        <v>0.94736842105263153</v>
      </c>
      <c r="I27" s="6">
        <f t="shared" si="0"/>
        <v>0.15789473684210525</v>
      </c>
      <c r="J27" s="6">
        <f t="shared" si="0"/>
        <v>1.6842105263157894</v>
      </c>
      <c r="K27" s="6">
        <f t="shared" si="0"/>
        <v>5.2631578947368418E-2</v>
      </c>
      <c r="L27" s="6">
        <f t="shared" si="0"/>
        <v>0</v>
      </c>
      <c r="M27" s="6">
        <f t="shared" si="0"/>
        <v>5.6842105263157894</v>
      </c>
    </row>
    <row r="28" spans="1:15" x14ac:dyDescent="0.25">
      <c r="A28" s="4" t="str">
        <f t="shared" ref="A28:A47" si="1">IF(A4=""," ",A4)</f>
        <v>Ben Merchant</v>
      </c>
      <c r="B28" s="5"/>
      <c r="C28" s="6">
        <f t="shared" ref="C28:M42" si="2">IF(ISNUMBER($B4),C4/$B4," ")</f>
        <v>2.2666666666666666</v>
      </c>
      <c r="D28" s="6">
        <f t="shared" si="2"/>
        <v>0</v>
      </c>
      <c r="E28" s="6">
        <f t="shared" si="2"/>
        <v>0.2</v>
      </c>
      <c r="F28" s="6">
        <f t="shared" si="2"/>
        <v>4.8666666666666663</v>
      </c>
      <c r="G28" s="6">
        <f t="shared" si="2"/>
        <v>2.9333333333333331</v>
      </c>
      <c r="H28" s="6">
        <f t="shared" si="2"/>
        <v>0.73333333333333328</v>
      </c>
      <c r="I28" s="6">
        <f t="shared" si="2"/>
        <v>0.26666666666666666</v>
      </c>
      <c r="J28" s="6">
        <f t="shared" si="2"/>
        <v>1.0666666666666667</v>
      </c>
      <c r="K28" s="6">
        <f t="shared" si="2"/>
        <v>0</v>
      </c>
      <c r="L28" s="6">
        <f t="shared" si="2"/>
        <v>0</v>
      </c>
      <c r="M28" s="6">
        <f t="shared" si="2"/>
        <v>4.7333333333333334</v>
      </c>
    </row>
    <row r="29" spans="1:15" x14ac:dyDescent="0.25">
      <c r="A29" s="4" t="str">
        <f t="shared" si="1"/>
        <v>Chris Brocklehurst</v>
      </c>
      <c r="B29" s="5"/>
      <c r="C29" s="6">
        <f t="shared" si="2"/>
        <v>3.0666666666666669</v>
      </c>
      <c r="D29" s="6">
        <f t="shared" si="2"/>
        <v>2.6666666666666665</v>
      </c>
      <c r="E29" s="6">
        <f t="shared" si="2"/>
        <v>1.3666666666666667</v>
      </c>
      <c r="F29" s="6">
        <f t="shared" si="2"/>
        <v>3.7666666666666666</v>
      </c>
      <c r="G29" s="6">
        <f t="shared" si="2"/>
        <v>1.8333333333333333</v>
      </c>
      <c r="H29" s="6">
        <f t="shared" si="2"/>
        <v>1.7666666666666666</v>
      </c>
      <c r="I29" s="6">
        <f t="shared" si="2"/>
        <v>6.6666666666666666E-2</v>
      </c>
      <c r="J29" s="6">
        <f t="shared" si="2"/>
        <v>0.8</v>
      </c>
      <c r="K29" s="6">
        <f t="shared" si="2"/>
        <v>0</v>
      </c>
      <c r="L29" s="6">
        <f t="shared" si="2"/>
        <v>0</v>
      </c>
      <c r="M29" s="6">
        <f t="shared" si="2"/>
        <v>15.5</v>
      </c>
    </row>
    <row r="30" spans="1:15" x14ac:dyDescent="0.25">
      <c r="A30" s="4" t="str">
        <f t="shared" si="1"/>
        <v>Joel Taylor</v>
      </c>
      <c r="B30" s="5"/>
      <c r="C30" s="6">
        <f t="shared" si="2"/>
        <v>1.5555555555555556</v>
      </c>
      <c r="D30" s="6">
        <f t="shared" si="2"/>
        <v>7.407407407407407E-2</v>
      </c>
      <c r="E30" s="6">
        <f t="shared" si="2"/>
        <v>0.81481481481481477</v>
      </c>
      <c r="F30" s="6">
        <f t="shared" si="2"/>
        <v>5.8148148148148149</v>
      </c>
      <c r="G30" s="6">
        <f t="shared" si="2"/>
        <v>1.2962962962962963</v>
      </c>
      <c r="H30" s="6">
        <f t="shared" si="2"/>
        <v>1.1111111111111112</v>
      </c>
      <c r="I30" s="6">
        <f t="shared" si="2"/>
        <v>0.62962962962962965</v>
      </c>
      <c r="J30" s="6">
        <f t="shared" si="2"/>
        <v>1.7037037037037037</v>
      </c>
      <c r="K30" s="6">
        <f t="shared" si="2"/>
        <v>0</v>
      </c>
      <c r="L30" s="6">
        <f t="shared" si="2"/>
        <v>0</v>
      </c>
      <c r="M30" s="6">
        <f t="shared" si="2"/>
        <v>4.1481481481481479</v>
      </c>
    </row>
    <row r="31" spans="1:15" x14ac:dyDescent="0.25">
      <c r="A31" s="4" t="str">
        <f t="shared" si="1"/>
        <v>Liam Crossman</v>
      </c>
      <c r="B31" s="5"/>
      <c r="C31" s="6">
        <f t="shared" si="2"/>
        <v>2.4838709677419355</v>
      </c>
      <c r="D31" s="6">
        <f t="shared" si="2"/>
        <v>1.8709677419354838</v>
      </c>
      <c r="E31" s="6">
        <f t="shared" si="2"/>
        <v>1.1612903225806452</v>
      </c>
      <c r="F31" s="6">
        <f t="shared" si="2"/>
        <v>1.6451612903225807</v>
      </c>
      <c r="G31" s="6">
        <f t="shared" si="2"/>
        <v>2.6774193548387095</v>
      </c>
      <c r="H31" s="6">
        <f t="shared" si="2"/>
        <v>0.77419354838709675</v>
      </c>
      <c r="I31" s="6">
        <f t="shared" si="2"/>
        <v>0</v>
      </c>
      <c r="J31" s="6">
        <f t="shared" si="2"/>
        <v>0.74193548387096775</v>
      </c>
      <c r="K31" s="6">
        <f t="shared" si="2"/>
        <v>0</v>
      </c>
      <c r="L31" s="6">
        <f t="shared" si="2"/>
        <v>0</v>
      </c>
      <c r="M31" s="6">
        <f t="shared" si="2"/>
        <v>11.741935483870968</v>
      </c>
    </row>
    <row r="32" spans="1:15" x14ac:dyDescent="0.25">
      <c r="A32" s="4" t="str">
        <f t="shared" si="1"/>
        <v>Paul Douglas-McDonald</v>
      </c>
      <c r="B32" s="5"/>
      <c r="C32" s="6">
        <f t="shared" si="2"/>
        <v>2.4285714285714284</v>
      </c>
      <c r="D32" s="6">
        <f t="shared" si="2"/>
        <v>2.1428571428571428</v>
      </c>
      <c r="E32" s="6">
        <f t="shared" si="2"/>
        <v>1</v>
      </c>
      <c r="F32" s="6">
        <f t="shared" si="2"/>
        <v>2.5714285714285716</v>
      </c>
      <c r="G32" s="6">
        <f t="shared" si="2"/>
        <v>3</v>
      </c>
      <c r="H32" s="6">
        <f t="shared" si="2"/>
        <v>1</v>
      </c>
      <c r="I32" s="6">
        <f t="shared" si="2"/>
        <v>0.14285714285714285</v>
      </c>
      <c r="J32" s="6">
        <f t="shared" si="2"/>
        <v>1.5714285714285714</v>
      </c>
      <c r="K32" s="6">
        <f t="shared" si="2"/>
        <v>0</v>
      </c>
      <c r="L32" s="6">
        <f t="shared" si="2"/>
        <v>0</v>
      </c>
      <c r="M32" s="6">
        <f t="shared" si="2"/>
        <v>12.285714285714286</v>
      </c>
    </row>
    <row r="33" spans="1:13" x14ac:dyDescent="0.25">
      <c r="A33" s="4" t="str">
        <f t="shared" si="1"/>
        <v>Paul Horsfall</v>
      </c>
      <c r="B33" s="5"/>
      <c r="C33" s="6">
        <f t="shared" si="2"/>
        <v>1</v>
      </c>
      <c r="D33" s="6">
        <f t="shared" si="2"/>
        <v>0.33333333333333331</v>
      </c>
      <c r="E33" s="6">
        <f t="shared" si="2"/>
        <v>1</v>
      </c>
      <c r="F33" s="6">
        <f t="shared" si="2"/>
        <v>4.333333333333333</v>
      </c>
      <c r="G33" s="6">
        <f t="shared" si="2"/>
        <v>3.6666666666666665</v>
      </c>
      <c r="H33" s="6">
        <f t="shared" si="2"/>
        <v>0.33333333333333331</v>
      </c>
      <c r="I33" s="6">
        <f t="shared" si="2"/>
        <v>0</v>
      </c>
      <c r="J33" s="6">
        <f t="shared" si="2"/>
        <v>2</v>
      </c>
      <c r="K33" s="6">
        <f t="shared" si="2"/>
        <v>0</v>
      </c>
      <c r="L33" s="6">
        <f t="shared" si="2"/>
        <v>0</v>
      </c>
      <c r="M33" s="6">
        <f t="shared" si="2"/>
        <v>4</v>
      </c>
    </row>
    <row r="34" spans="1:13" x14ac:dyDescent="0.25">
      <c r="A34" s="4" t="str">
        <f t="shared" si="1"/>
        <v>Richie Bakkum</v>
      </c>
      <c r="B34" s="5"/>
      <c r="C34" s="6">
        <f t="shared" si="2"/>
        <v>1.1111111111111112</v>
      </c>
      <c r="D34" s="6">
        <f t="shared" si="2"/>
        <v>1.1111111111111112</v>
      </c>
      <c r="E34" s="6">
        <f t="shared" si="2"/>
        <v>0</v>
      </c>
      <c r="F34" s="6">
        <f t="shared" si="2"/>
        <v>2.6111111111111112</v>
      </c>
      <c r="G34" s="6">
        <f t="shared" si="2"/>
        <v>1.7777777777777777</v>
      </c>
      <c r="H34" s="6">
        <f t="shared" si="2"/>
        <v>0.5</v>
      </c>
      <c r="I34" s="6">
        <f t="shared" si="2"/>
        <v>0.22222222222222221</v>
      </c>
      <c r="J34" s="6">
        <f t="shared" si="2"/>
        <v>0.88888888888888884</v>
      </c>
      <c r="K34" s="6">
        <f t="shared" si="2"/>
        <v>0</v>
      </c>
      <c r="L34" s="6">
        <f t="shared" si="2"/>
        <v>0</v>
      </c>
      <c r="M34" s="6">
        <f t="shared" si="2"/>
        <v>5.5555555555555554</v>
      </c>
    </row>
    <row r="35" spans="1:13" x14ac:dyDescent="0.25">
      <c r="A35" s="4" t="str">
        <f t="shared" si="1"/>
        <v>Sam Crossman</v>
      </c>
      <c r="B35" s="5"/>
      <c r="C35" s="6">
        <f t="shared" si="2"/>
        <v>1</v>
      </c>
      <c r="D35" s="6">
        <f t="shared" si="2"/>
        <v>0.25</v>
      </c>
      <c r="E35" s="6">
        <f t="shared" si="2"/>
        <v>0</v>
      </c>
      <c r="F35" s="6">
        <f t="shared" si="2"/>
        <v>3.25</v>
      </c>
      <c r="G35" s="6">
        <f t="shared" si="2"/>
        <v>1.25</v>
      </c>
      <c r="H35" s="6">
        <f t="shared" si="2"/>
        <v>0.5</v>
      </c>
      <c r="I35" s="6">
        <f t="shared" si="2"/>
        <v>0</v>
      </c>
      <c r="J35" s="6">
        <f t="shared" si="2"/>
        <v>1.75</v>
      </c>
      <c r="K35" s="6">
        <f t="shared" si="2"/>
        <v>0</v>
      </c>
      <c r="L35" s="6">
        <f t="shared" si="2"/>
        <v>0</v>
      </c>
      <c r="M35" s="6">
        <f t="shared" si="2"/>
        <v>2.75</v>
      </c>
    </row>
    <row r="36" spans="1:13" x14ac:dyDescent="0.25">
      <c r="A36" s="4" t="str">
        <f t="shared" si="1"/>
        <v>Tom Dougherty</v>
      </c>
      <c r="B36" s="3"/>
      <c r="C36" s="6">
        <f t="shared" si="2"/>
        <v>1.2380952380952381</v>
      </c>
      <c r="D36" s="6">
        <f t="shared" si="2"/>
        <v>0</v>
      </c>
      <c r="E36" s="6">
        <f t="shared" si="2"/>
        <v>0.19047619047619047</v>
      </c>
      <c r="F36" s="6">
        <f t="shared" si="2"/>
        <v>4.333333333333333</v>
      </c>
      <c r="G36" s="6">
        <f t="shared" si="2"/>
        <v>0.5714285714285714</v>
      </c>
      <c r="H36" s="6">
        <f t="shared" si="2"/>
        <v>0.5714285714285714</v>
      </c>
      <c r="I36" s="6">
        <f t="shared" si="2"/>
        <v>0.8571428571428571</v>
      </c>
      <c r="J36" s="6">
        <f t="shared" si="2"/>
        <v>2.6190476190476191</v>
      </c>
      <c r="K36" s="6">
        <f t="shared" si="2"/>
        <v>0</v>
      </c>
      <c r="L36" s="6">
        <f t="shared" si="2"/>
        <v>0</v>
      </c>
      <c r="M36" s="6">
        <f t="shared" si="2"/>
        <v>2.6666666666666665</v>
      </c>
    </row>
    <row r="37" spans="1:13" x14ac:dyDescent="0.25">
      <c r="A37" s="4" t="str">
        <f t="shared" si="1"/>
        <v>Nghia Tran</v>
      </c>
      <c r="B37" s="3"/>
      <c r="C37" s="6">
        <f t="shared" si="2"/>
        <v>0</v>
      </c>
      <c r="D37" s="6">
        <f t="shared" si="2"/>
        <v>0</v>
      </c>
      <c r="E37" s="6">
        <f t="shared" si="2"/>
        <v>0</v>
      </c>
      <c r="F37" s="6">
        <f t="shared" si="2"/>
        <v>1</v>
      </c>
      <c r="G37" s="6">
        <f t="shared" si="2"/>
        <v>2</v>
      </c>
      <c r="H37" s="6">
        <f t="shared" si="2"/>
        <v>1</v>
      </c>
      <c r="I37" s="6">
        <f t="shared" si="2"/>
        <v>0</v>
      </c>
      <c r="J37" s="6">
        <f t="shared" si="2"/>
        <v>1</v>
      </c>
      <c r="K37" s="6">
        <f t="shared" si="2"/>
        <v>0</v>
      </c>
      <c r="L37" s="6">
        <f t="shared" si="2"/>
        <v>0</v>
      </c>
      <c r="M37" s="6">
        <f t="shared" si="2"/>
        <v>0</v>
      </c>
    </row>
    <row r="38" spans="1:13" x14ac:dyDescent="0.25">
      <c r="A38" s="4" t="str">
        <f t="shared" si="1"/>
        <v>Damian Miles</v>
      </c>
      <c r="B38" s="3"/>
      <c r="C38" s="6">
        <f t="shared" si="2"/>
        <v>0.8571428571428571</v>
      </c>
      <c r="D38" s="6">
        <f t="shared" si="2"/>
        <v>0</v>
      </c>
      <c r="E38" s="6">
        <f t="shared" si="2"/>
        <v>0.21428571428571427</v>
      </c>
      <c r="F38" s="6">
        <f t="shared" si="2"/>
        <v>8.5</v>
      </c>
      <c r="G38" s="6">
        <f t="shared" si="2"/>
        <v>2</v>
      </c>
      <c r="H38" s="6">
        <f t="shared" si="2"/>
        <v>0.7142857142857143</v>
      </c>
      <c r="I38" s="6">
        <f t="shared" si="2"/>
        <v>0.7857142857142857</v>
      </c>
      <c r="J38" s="6">
        <f t="shared" si="2"/>
        <v>2.4285714285714284</v>
      </c>
      <c r="K38" s="6">
        <f t="shared" si="2"/>
        <v>0</v>
      </c>
      <c r="L38" s="6">
        <f t="shared" si="2"/>
        <v>0</v>
      </c>
      <c r="M38" s="6">
        <f t="shared" si="2"/>
        <v>1.9285714285714286</v>
      </c>
    </row>
    <row r="39" spans="1:13" x14ac:dyDescent="0.25">
      <c r="A39" s="4" t="str">
        <f t="shared" si="1"/>
        <v>Stuart Bail</v>
      </c>
      <c r="B39" s="3"/>
      <c r="C39" s="6">
        <f t="shared" si="2"/>
        <v>2.2857142857142856</v>
      </c>
      <c r="D39" s="6">
        <f t="shared" si="2"/>
        <v>0.2857142857142857</v>
      </c>
      <c r="E39" s="6">
        <f t="shared" si="2"/>
        <v>0.2857142857142857</v>
      </c>
      <c r="F39" s="6">
        <f t="shared" si="2"/>
        <v>5.2857142857142856</v>
      </c>
      <c r="G39" s="6">
        <f t="shared" si="2"/>
        <v>1.7142857142857142</v>
      </c>
      <c r="H39" s="6">
        <f t="shared" si="2"/>
        <v>1</v>
      </c>
      <c r="I39" s="6">
        <f t="shared" si="2"/>
        <v>0.14285714285714285</v>
      </c>
      <c r="J39" s="6">
        <f t="shared" si="2"/>
        <v>0.42857142857142855</v>
      </c>
      <c r="K39" s="6">
        <f t="shared" si="2"/>
        <v>0</v>
      </c>
      <c r="L39" s="6">
        <f t="shared" si="2"/>
        <v>0</v>
      </c>
      <c r="M39" s="6">
        <f t="shared" si="2"/>
        <v>5.7142857142857144</v>
      </c>
    </row>
    <row r="40" spans="1:13" x14ac:dyDescent="0.25">
      <c r="A40" s="13" t="str">
        <f t="shared" si="1"/>
        <v>Limar Laing</v>
      </c>
      <c r="B40" s="8"/>
      <c r="C40" s="6">
        <f t="shared" si="2"/>
        <v>0.375</v>
      </c>
      <c r="D40" s="6">
        <f t="shared" si="2"/>
        <v>2.9583333333333335</v>
      </c>
      <c r="E40" s="6">
        <f t="shared" si="2"/>
        <v>0.16666666666666666</v>
      </c>
      <c r="F40" s="6">
        <f t="shared" si="2"/>
        <v>2.0833333333333335</v>
      </c>
      <c r="G40" s="6">
        <f t="shared" si="2"/>
        <v>2.375</v>
      </c>
      <c r="H40" s="6">
        <f t="shared" si="2"/>
        <v>0.75</v>
      </c>
      <c r="I40" s="6">
        <f t="shared" si="2"/>
        <v>4.1666666666666664E-2</v>
      </c>
      <c r="J40" s="6">
        <f t="shared" si="2"/>
        <v>0.70833333333333337</v>
      </c>
      <c r="K40" s="6">
        <f t="shared" si="2"/>
        <v>0</v>
      </c>
      <c r="L40" s="6">
        <f t="shared" si="2"/>
        <v>0</v>
      </c>
      <c r="M40" s="6">
        <f t="shared" si="2"/>
        <v>9.7916666666666661</v>
      </c>
    </row>
    <row r="41" spans="1:13" x14ac:dyDescent="0.25">
      <c r="A41" s="13" t="str">
        <f t="shared" si="1"/>
        <v>Josh Brennan</v>
      </c>
      <c r="B41" s="8"/>
      <c r="C41" s="6">
        <f t="shared" si="2"/>
        <v>1</v>
      </c>
      <c r="D41" s="6">
        <f t="shared" si="2"/>
        <v>1</v>
      </c>
      <c r="E41" s="6">
        <f t="shared" si="2"/>
        <v>0</v>
      </c>
      <c r="F41" s="6">
        <f t="shared" si="2"/>
        <v>0</v>
      </c>
      <c r="G41" s="6">
        <f t="shared" si="2"/>
        <v>3</v>
      </c>
      <c r="H41" s="6">
        <f t="shared" si="2"/>
        <v>1</v>
      </c>
      <c r="I41" s="6">
        <f t="shared" si="2"/>
        <v>0</v>
      </c>
      <c r="J41" s="6">
        <f t="shared" si="2"/>
        <v>1</v>
      </c>
      <c r="K41" s="6">
        <f t="shared" si="2"/>
        <v>0</v>
      </c>
      <c r="L41" s="6">
        <f t="shared" si="2"/>
        <v>0</v>
      </c>
      <c r="M41" s="6">
        <f t="shared" si="2"/>
        <v>5</v>
      </c>
    </row>
    <row r="42" spans="1:13" x14ac:dyDescent="0.25">
      <c r="A42" s="13" t="str">
        <f t="shared" si="1"/>
        <v>Jordan Phillips</v>
      </c>
      <c r="B42" s="8"/>
      <c r="C42" s="6">
        <f t="shared" si="2"/>
        <v>2.8</v>
      </c>
      <c r="D42" s="6">
        <f t="shared" si="2"/>
        <v>1.1333333333333333</v>
      </c>
      <c r="E42" s="6">
        <f t="shared" si="2"/>
        <v>1.2666666666666666</v>
      </c>
      <c r="F42" s="6">
        <f t="shared" si="2"/>
        <v>9.0666666666666664</v>
      </c>
      <c r="G42" s="6">
        <f t="shared" si="2"/>
        <v>3.1333333333333333</v>
      </c>
      <c r="H42" s="6">
        <f t="shared" si="2"/>
        <v>2</v>
      </c>
      <c r="I42" s="6">
        <f t="shared" si="2"/>
        <v>0.73333333333333328</v>
      </c>
      <c r="J42" s="6">
        <f t="shared" si="2"/>
        <v>1.5333333333333334</v>
      </c>
      <c r="K42" s="6">
        <f t="shared" si="2"/>
        <v>0</v>
      </c>
      <c r="L42" s="6">
        <f t="shared" si="2"/>
        <v>0</v>
      </c>
      <c r="M42" s="6">
        <f t="shared" si="2"/>
        <v>10.266666666666667</v>
      </c>
    </row>
    <row r="43" spans="1:13" x14ac:dyDescent="0.25">
      <c r="A43" s="13" t="str">
        <f t="shared" si="1"/>
        <v>Riley Dowton</v>
      </c>
      <c r="B43" s="8"/>
      <c r="C43" s="6">
        <f t="shared" ref="C43:M43" si="3">IF(ISNUMBER($B19),C19/$B19," ")</f>
        <v>1</v>
      </c>
      <c r="D43" s="6">
        <f t="shared" si="3"/>
        <v>0</v>
      </c>
      <c r="E43" s="6">
        <f t="shared" si="3"/>
        <v>0</v>
      </c>
      <c r="F43" s="6">
        <f t="shared" si="3"/>
        <v>2</v>
      </c>
      <c r="G43" s="6">
        <f t="shared" si="3"/>
        <v>4</v>
      </c>
      <c r="H43" s="6">
        <f t="shared" si="3"/>
        <v>0</v>
      </c>
      <c r="I43" s="6">
        <f t="shared" si="3"/>
        <v>1</v>
      </c>
      <c r="J43" s="6">
        <f t="shared" si="3"/>
        <v>2</v>
      </c>
      <c r="K43" s="6">
        <f t="shared" si="3"/>
        <v>0</v>
      </c>
      <c r="L43" s="6">
        <f t="shared" si="3"/>
        <v>0</v>
      </c>
      <c r="M43" s="6">
        <f t="shared" si="3"/>
        <v>2</v>
      </c>
    </row>
    <row r="44" spans="1:13" x14ac:dyDescent="0.25">
      <c r="A44" s="13" t="str">
        <f t="shared" si="1"/>
        <v>Matt Miles</v>
      </c>
      <c r="B44" s="8"/>
      <c r="C44" s="6">
        <f t="shared" ref="C44:M44" si="4">IF(ISNUMBER($B20),C20/$B20," ")</f>
        <v>2</v>
      </c>
      <c r="D44" s="6">
        <f t="shared" si="4"/>
        <v>1</v>
      </c>
      <c r="E44" s="6">
        <f t="shared" si="4"/>
        <v>0</v>
      </c>
      <c r="F44" s="6">
        <f t="shared" si="4"/>
        <v>5</v>
      </c>
      <c r="G44" s="6">
        <f t="shared" si="4"/>
        <v>1.6666666666666667</v>
      </c>
      <c r="H44" s="6">
        <f t="shared" si="4"/>
        <v>2</v>
      </c>
      <c r="I44" s="6">
        <f t="shared" si="4"/>
        <v>0.66666666666666663</v>
      </c>
      <c r="J44" s="6">
        <f t="shared" si="4"/>
        <v>2</v>
      </c>
      <c r="K44" s="6">
        <f t="shared" si="4"/>
        <v>0</v>
      </c>
      <c r="L44" s="6">
        <f t="shared" si="4"/>
        <v>0</v>
      </c>
      <c r="M44" s="6">
        <f t="shared" si="4"/>
        <v>7</v>
      </c>
    </row>
    <row r="45" spans="1:13" x14ac:dyDescent="0.25">
      <c r="A45" s="13" t="str">
        <f t="shared" si="1"/>
        <v xml:space="preserve"> </v>
      </c>
      <c r="B45" s="8"/>
      <c r="C45" s="6" t="str">
        <f t="shared" ref="C45:M45" si="5">IF(ISNUMBER($B21),C21/$B21," ")</f>
        <v xml:space="preserve"> </v>
      </c>
      <c r="D45" s="6" t="str">
        <f t="shared" si="5"/>
        <v xml:space="preserve"> </v>
      </c>
      <c r="E45" s="6" t="str">
        <f t="shared" si="5"/>
        <v xml:space="preserve"> </v>
      </c>
      <c r="F45" s="6" t="str">
        <f t="shared" si="5"/>
        <v xml:space="preserve"> </v>
      </c>
      <c r="G45" s="6" t="str">
        <f t="shared" si="5"/>
        <v xml:space="preserve"> </v>
      </c>
      <c r="H45" s="6" t="str">
        <f t="shared" si="5"/>
        <v xml:space="preserve"> </v>
      </c>
      <c r="I45" s="6" t="str">
        <f t="shared" si="5"/>
        <v xml:space="preserve"> </v>
      </c>
      <c r="J45" s="6" t="str">
        <f t="shared" si="5"/>
        <v xml:space="preserve"> </v>
      </c>
      <c r="K45" s="6" t="str">
        <f t="shared" si="5"/>
        <v xml:space="preserve"> </v>
      </c>
      <c r="L45" s="6" t="str">
        <f t="shared" si="5"/>
        <v xml:space="preserve"> </v>
      </c>
      <c r="M45" s="6" t="str">
        <f t="shared" si="5"/>
        <v xml:space="preserve"> </v>
      </c>
    </row>
    <row r="46" spans="1:13" x14ac:dyDescent="0.25">
      <c r="A46" s="13" t="str">
        <f t="shared" si="1"/>
        <v xml:space="preserve"> </v>
      </c>
      <c r="B46" s="8"/>
      <c r="C46" s="6" t="str">
        <f t="shared" ref="C46:M47" si="6">IF(ISNUMBER($B22),C22/$B22," ")</f>
        <v xml:space="preserve"> </v>
      </c>
      <c r="D46" s="6" t="str">
        <f t="shared" si="6"/>
        <v xml:space="preserve"> </v>
      </c>
      <c r="E46" s="6" t="str">
        <f t="shared" si="6"/>
        <v xml:space="preserve"> </v>
      </c>
      <c r="F46" s="6" t="str">
        <f t="shared" si="6"/>
        <v xml:space="preserve"> </v>
      </c>
      <c r="G46" s="6" t="str">
        <f t="shared" si="6"/>
        <v xml:space="preserve"> </v>
      </c>
      <c r="H46" s="6" t="str">
        <f t="shared" si="6"/>
        <v xml:space="preserve"> </v>
      </c>
      <c r="I46" s="6" t="str">
        <f t="shared" si="6"/>
        <v xml:space="preserve"> </v>
      </c>
      <c r="J46" s="6" t="str">
        <f t="shared" si="6"/>
        <v xml:space="preserve"> </v>
      </c>
      <c r="K46" s="6" t="str">
        <f t="shared" si="6"/>
        <v xml:space="preserve"> </v>
      </c>
      <c r="L46" s="6" t="str">
        <f t="shared" si="6"/>
        <v xml:space="preserve"> </v>
      </c>
      <c r="M46" s="6" t="str">
        <f t="shared" si="6"/>
        <v xml:space="preserve"> </v>
      </c>
    </row>
    <row r="47" spans="1:13" x14ac:dyDescent="0.25">
      <c r="A47" s="13" t="str">
        <f t="shared" si="1"/>
        <v xml:space="preserve"> </v>
      </c>
      <c r="B47" s="8"/>
      <c r="C47" s="6" t="str">
        <f t="shared" si="6"/>
        <v xml:space="preserve"> </v>
      </c>
      <c r="D47" s="6" t="str">
        <f t="shared" si="6"/>
        <v xml:space="preserve"> </v>
      </c>
      <c r="E47" s="6" t="str">
        <f t="shared" si="6"/>
        <v xml:space="preserve"> </v>
      </c>
      <c r="F47" s="6" t="str">
        <f t="shared" si="6"/>
        <v xml:space="preserve"> </v>
      </c>
      <c r="G47" s="6" t="str">
        <f t="shared" si="6"/>
        <v xml:space="preserve"> </v>
      </c>
      <c r="H47" s="6" t="str">
        <f t="shared" si="6"/>
        <v xml:space="preserve"> </v>
      </c>
      <c r="I47" s="6" t="str">
        <f t="shared" si="6"/>
        <v xml:space="preserve"> </v>
      </c>
      <c r="J47" s="6" t="str">
        <f t="shared" si="6"/>
        <v xml:space="preserve"> </v>
      </c>
      <c r="K47" s="6" t="str">
        <f t="shared" si="6"/>
        <v xml:space="preserve"> </v>
      </c>
      <c r="L47" s="6" t="str">
        <f t="shared" si="6"/>
        <v xml:space="preserve"> </v>
      </c>
      <c r="M47" s="6" t="str">
        <f t="shared" si="6"/>
        <v xml:space="preserve"> </v>
      </c>
    </row>
  </sheetData>
  <mergeCells count="3">
    <mergeCell ref="A24:M24"/>
    <mergeCell ref="A25:M25"/>
    <mergeCell ref="A1:O1"/>
  </mergeCells>
  <conditionalFormatting sqref="A3:A20">
    <cfRule type="expression" dxfId="0" priority="1">
      <formula>O3&gt;11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workbookViewId="0">
      <selection activeCell="A2" sqref="A2:D155"/>
    </sheetView>
  </sheetViews>
  <sheetFormatPr defaultRowHeight="15" x14ac:dyDescent="0.25"/>
  <cols>
    <col min="1" max="1" width="24.85546875" bestFit="1" customWidth="1"/>
    <col min="2" max="2" width="4" bestFit="1" customWidth="1"/>
  </cols>
  <sheetData>
    <row r="1" spans="1:4" x14ac:dyDescent="0.25">
      <c r="B1" s="22">
        <v>1</v>
      </c>
      <c r="C1" s="22" t="s">
        <v>185</v>
      </c>
      <c r="D1" s="22" t="s">
        <v>186</v>
      </c>
    </row>
    <row r="2" spans="1:4" x14ac:dyDescent="0.25">
      <c r="A2" s="11" t="s">
        <v>9</v>
      </c>
      <c r="B2" s="21">
        <v>223</v>
      </c>
      <c r="C2" s="21">
        <v>4</v>
      </c>
      <c r="D2" s="21">
        <v>227</v>
      </c>
    </row>
    <row r="3" spans="1:4" x14ac:dyDescent="0.25">
      <c r="A3" s="1" t="s">
        <v>128</v>
      </c>
      <c r="B3" s="2">
        <v>1</v>
      </c>
      <c r="C3" s="2"/>
      <c r="D3" s="2">
        <v>1</v>
      </c>
    </row>
    <row r="4" spans="1:4" x14ac:dyDescent="0.25">
      <c r="A4" s="1" t="s">
        <v>0</v>
      </c>
      <c r="B4" s="2">
        <v>24</v>
      </c>
      <c r="C4" s="2">
        <v>1</v>
      </c>
      <c r="D4" s="2">
        <v>25</v>
      </c>
    </row>
    <row r="5" spans="1:4" x14ac:dyDescent="0.25">
      <c r="A5" s="1" t="s">
        <v>1</v>
      </c>
      <c r="B5" s="2">
        <v>20</v>
      </c>
      <c r="C5" s="2"/>
      <c r="D5" s="2">
        <v>20</v>
      </c>
    </row>
    <row r="6" spans="1:4" x14ac:dyDescent="0.25">
      <c r="A6" s="1" t="s">
        <v>138</v>
      </c>
      <c r="B6" s="2">
        <v>4</v>
      </c>
      <c r="C6" s="2"/>
      <c r="D6" s="2">
        <v>4</v>
      </c>
    </row>
    <row r="7" spans="1:4" x14ac:dyDescent="0.25">
      <c r="A7" s="1" t="s">
        <v>2</v>
      </c>
      <c r="B7" s="2">
        <v>24</v>
      </c>
      <c r="C7" s="2"/>
      <c r="D7" s="2">
        <v>24</v>
      </c>
    </row>
    <row r="8" spans="1:4" x14ac:dyDescent="0.25">
      <c r="A8" s="1" t="s">
        <v>3</v>
      </c>
      <c r="B8" s="2">
        <v>33</v>
      </c>
      <c r="C8" s="2">
        <v>1</v>
      </c>
      <c r="D8" s="2">
        <v>34</v>
      </c>
    </row>
    <row r="9" spans="1:4" x14ac:dyDescent="0.25">
      <c r="A9" s="1" t="s">
        <v>4</v>
      </c>
      <c r="B9" s="2">
        <v>25</v>
      </c>
      <c r="C9" s="2">
        <v>1</v>
      </c>
      <c r="D9" s="2">
        <v>26</v>
      </c>
    </row>
    <row r="10" spans="1:4" x14ac:dyDescent="0.25">
      <c r="A10" s="1" t="s">
        <v>5</v>
      </c>
      <c r="B10" s="2">
        <v>20</v>
      </c>
      <c r="C10" s="2">
        <v>1</v>
      </c>
      <c r="D10" s="2">
        <v>21</v>
      </c>
    </row>
    <row r="11" spans="1:4" x14ac:dyDescent="0.25">
      <c r="A11" s="1" t="s">
        <v>6</v>
      </c>
      <c r="B11" s="2">
        <v>33</v>
      </c>
      <c r="C11" s="2"/>
      <c r="D11" s="2">
        <v>33</v>
      </c>
    </row>
    <row r="12" spans="1:4" x14ac:dyDescent="0.25">
      <c r="A12" s="1" t="s">
        <v>7</v>
      </c>
      <c r="B12" s="2">
        <v>13</v>
      </c>
      <c r="C12" s="2"/>
      <c r="D12" s="2">
        <v>13</v>
      </c>
    </row>
    <row r="13" spans="1:4" x14ac:dyDescent="0.25">
      <c r="A13" s="1" t="s">
        <v>8</v>
      </c>
      <c r="B13" s="2">
        <v>23</v>
      </c>
      <c r="C13" s="2"/>
      <c r="D13" s="2">
        <v>23</v>
      </c>
    </row>
    <row r="14" spans="1:4" x14ac:dyDescent="0.25">
      <c r="A14" s="1" t="s">
        <v>177</v>
      </c>
      <c r="B14" s="2">
        <v>3</v>
      </c>
      <c r="C14" s="2"/>
      <c r="D14" s="2">
        <v>3</v>
      </c>
    </row>
    <row r="15" spans="1:4" x14ac:dyDescent="0.25">
      <c r="A15" s="11" t="s">
        <v>34</v>
      </c>
      <c r="B15" s="21">
        <v>210</v>
      </c>
      <c r="C15" s="21">
        <v>1</v>
      </c>
      <c r="D15" s="21">
        <v>211</v>
      </c>
    </row>
    <row r="16" spans="1:4" x14ac:dyDescent="0.25">
      <c r="A16" s="1" t="s">
        <v>25</v>
      </c>
      <c r="B16" s="2">
        <v>27</v>
      </c>
      <c r="C16" s="2">
        <v>1</v>
      </c>
      <c r="D16" s="2">
        <v>28</v>
      </c>
    </row>
    <row r="17" spans="1:4" x14ac:dyDescent="0.25">
      <c r="A17" s="1" t="s">
        <v>26</v>
      </c>
      <c r="B17" s="2">
        <v>22</v>
      </c>
      <c r="C17" s="2"/>
      <c r="D17" s="2">
        <v>22</v>
      </c>
    </row>
    <row r="18" spans="1:4" x14ac:dyDescent="0.25">
      <c r="A18" s="1" t="s">
        <v>27</v>
      </c>
      <c r="B18" s="2">
        <v>29</v>
      </c>
      <c r="C18" s="2"/>
      <c r="D18" s="2">
        <v>29</v>
      </c>
    </row>
    <row r="19" spans="1:4" x14ac:dyDescent="0.25">
      <c r="A19" s="1" t="s">
        <v>28</v>
      </c>
      <c r="B19" s="2">
        <v>2</v>
      </c>
      <c r="C19" s="2"/>
      <c r="D19" s="2">
        <v>2</v>
      </c>
    </row>
    <row r="20" spans="1:4" x14ac:dyDescent="0.25">
      <c r="A20" s="1" t="s">
        <v>158</v>
      </c>
      <c r="B20" s="2">
        <v>3</v>
      </c>
      <c r="C20" s="2"/>
      <c r="D20" s="2">
        <v>3</v>
      </c>
    </row>
    <row r="21" spans="1:4" x14ac:dyDescent="0.25">
      <c r="A21" s="1" t="s">
        <v>29</v>
      </c>
      <c r="B21" s="2">
        <v>11</v>
      </c>
      <c r="C21" s="2"/>
      <c r="D21" s="2">
        <v>11</v>
      </c>
    </row>
    <row r="22" spans="1:4" x14ac:dyDescent="0.25">
      <c r="A22" s="1" t="s">
        <v>30</v>
      </c>
      <c r="B22" s="2">
        <v>28</v>
      </c>
      <c r="C22" s="2"/>
      <c r="D22" s="2">
        <v>28</v>
      </c>
    </row>
    <row r="23" spans="1:4" x14ac:dyDescent="0.25">
      <c r="A23" s="1" t="s">
        <v>166</v>
      </c>
      <c r="B23" s="2">
        <v>3</v>
      </c>
      <c r="C23" s="2"/>
      <c r="D23" s="2">
        <v>3</v>
      </c>
    </row>
    <row r="24" spans="1:4" x14ac:dyDescent="0.25">
      <c r="A24" s="1" t="s">
        <v>171</v>
      </c>
      <c r="B24" s="2">
        <v>1</v>
      </c>
      <c r="C24" s="2"/>
      <c r="D24" s="2">
        <v>1</v>
      </c>
    </row>
    <row r="25" spans="1:4" x14ac:dyDescent="0.25">
      <c r="A25" s="1" t="s">
        <v>31</v>
      </c>
      <c r="B25" s="2">
        <v>24</v>
      </c>
      <c r="C25" s="2"/>
      <c r="D25" s="2">
        <v>24</v>
      </c>
    </row>
    <row r="26" spans="1:4" x14ac:dyDescent="0.25">
      <c r="A26" s="1" t="s">
        <v>32</v>
      </c>
      <c r="B26" s="2">
        <v>31</v>
      </c>
      <c r="C26" s="2"/>
      <c r="D26" s="2">
        <v>31</v>
      </c>
    </row>
    <row r="27" spans="1:4" x14ac:dyDescent="0.25">
      <c r="A27" s="1" t="s">
        <v>33</v>
      </c>
      <c r="B27" s="2">
        <v>29</v>
      </c>
      <c r="C27" s="2"/>
      <c r="D27" s="2">
        <v>29</v>
      </c>
    </row>
    <row r="28" spans="1:4" x14ac:dyDescent="0.25">
      <c r="A28" s="11" t="s">
        <v>45</v>
      </c>
      <c r="B28" s="21">
        <v>234</v>
      </c>
      <c r="C28" s="21">
        <v>10</v>
      </c>
      <c r="D28" s="21">
        <v>244</v>
      </c>
    </row>
    <row r="29" spans="1:4" x14ac:dyDescent="0.25">
      <c r="A29" s="1" t="s">
        <v>130</v>
      </c>
      <c r="B29" s="2">
        <v>19</v>
      </c>
      <c r="C29" s="2"/>
      <c r="D29" s="2">
        <v>19</v>
      </c>
    </row>
    <row r="30" spans="1:4" x14ac:dyDescent="0.25">
      <c r="A30" s="1" t="s">
        <v>35</v>
      </c>
      <c r="B30" s="2">
        <v>20</v>
      </c>
      <c r="C30" s="2"/>
      <c r="D30" s="2">
        <v>20</v>
      </c>
    </row>
    <row r="31" spans="1:4" x14ac:dyDescent="0.25">
      <c r="A31" s="1" t="s">
        <v>178</v>
      </c>
      <c r="B31" s="2">
        <v>2</v>
      </c>
      <c r="C31" s="2"/>
      <c r="D31" s="2">
        <v>2</v>
      </c>
    </row>
    <row r="32" spans="1:4" x14ac:dyDescent="0.25">
      <c r="A32" s="1" t="s">
        <v>36</v>
      </c>
      <c r="B32" s="2">
        <v>6</v>
      </c>
      <c r="C32" s="2"/>
      <c r="D32" s="2">
        <v>6</v>
      </c>
    </row>
    <row r="33" spans="1:4" x14ac:dyDescent="0.25">
      <c r="A33" s="1" t="s">
        <v>37</v>
      </c>
      <c r="B33" s="2">
        <v>29</v>
      </c>
      <c r="C33" s="2"/>
      <c r="D33" s="2">
        <v>29</v>
      </c>
    </row>
    <row r="34" spans="1:4" x14ac:dyDescent="0.25">
      <c r="A34" s="1" t="s">
        <v>172</v>
      </c>
      <c r="B34" s="2">
        <v>1</v>
      </c>
      <c r="C34" s="2"/>
      <c r="D34" s="2">
        <v>1</v>
      </c>
    </row>
    <row r="35" spans="1:4" x14ac:dyDescent="0.25">
      <c r="A35" s="1" t="s">
        <v>38</v>
      </c>
      <c r="B35" s="2">
        <v>30</v>
      </c>
      <c r="C35" s="2"/>
      <c r="D35" s="2">
        <v>30</v>
      </c>
    </row>
    <row r="36" spans="1:4" x14ac:dyDescent="0.25">
      <c r="A36" s="1" t="s">
        <v>39</v>
      </c>
      <c r="B36" s="2">
        <v>18</v>
      </c>
      <c r="C36" s="2"/>
      <c r="D36" s="2">
        <v>18</v>
      </c>
    </row>
    <row r="37" spans="1:4" x14ac:dyDescent="0.25">
      <c r="A37" s="1" t="s">
        <v>40</v>
      </c>
      <c r="B37" s="2">
        <v>23</v>
      </c>
      <c r="C37" s="2">
        <v>9</v>
      </c>
      <c r="D37" s="2">
        <v>32</v>
      </c>
    </row>
    <row r="38" spans="1:4" x14ac:dyDescent="0.25">
      <c r="A38" s="1" t="s">
        <v>41</v>
      </c>
      <c r="B38" s="2">
        <v>15</v>
      </c>
      <c r="C38" s="2">
        <v>1</v>
      </c>
      <c r="D38" s="2">
        <v>16</v>
      </c>
    </row>
    <row r="39" spans="1:4" x14ac:dyDescent="0.25">
      <c r="A39" s="1" t="s">
        <v>163</v>
      </c>
      <c r="B39" s="2">
        <v>3</v>
      </c>
      <c r="C39" s="2"/>
      <c r="D39" s="2">
        <v>3</v>
      </c>
    </row>
    <row r="40" spans="1:4" x14ac:dyDescent="0.25">
      <c r="A40" s="1" t="s">
        <v>42</v>
      </c>
      <c r="B40" s="2">
        <v>32</v>
      </c>
      <c r="C40" s="2"/>
      <c r="D40" s="2">
        <v>32</v>
      </c>
    </row>
    <row r="41" spans="1:4" x14ac:dyDescent="0.25">
      <c r="A41" s="1" t="s">
        <v>43</v>
      </c>
      <c r="B41" s="2">
        <v>4</v>
      </c>
      <c r="C41" s="2"/>
      <c r="D41" s="2">
        <v>4</v>
      </c>
    </row>
    <row r="42" spans="1:4" x14ac:dyDescent="0.25">
      <c r="A42" s="1" t="s">
        <v>44</v>
      </c>
      <c r="B42" s="2">
        <v>25</v>
      </c>
      <c r="C42" s="2"/>
      <c r="D42" s="2">
        <v>25</v>
      </c>
    </row>
    <row r="43" spans="1:4" x14ac:dyDescent="0.25">
      <c r="A43" s="1" t="s">
        <v>153</v>
      </c>
      <c r="B43" s="2">
        <v>5</v>
      </c>
      <c r="C43" s="2"/>
      <c r="D43" s="2">
        <v>5</v>
      </c>
    </row>
    <row r="44" spans="1:4" x14ac:dyDescent="0.25">
      <c r="A44" s="1" t="s">
        <v>184</v>
      </c>
      <c r="B44" s="2">
        <v>1</v>
      </c>
      <c r="C44" s="2"/>
      <c r="D44" s="2">
        <v>1</v>
      </c>
    </row>
    <row r="45" spans="1:4" x14ac:dyDescent="0.25">
      <c r="A45" s="11" t="s">
        <v>189</v>
      </c>
      <c r="B45" s="21">
        <v>1</v>
      </c>
      <c r="C45" s="21"/>
      <c r="D45" s="21">
        <v>1</v>
      </c>
    </row>
    <row r="46" spans="1:4" x14ac:dyDescent="0.25">
      <c r="A46" s="1" t="s">
        <v>54</v>
      </c>
      <c r="B46" s="2">
        <v>219</v>
      </c>
      <c r="C46" s="2">
        <v>2</v>
      </c>
      <c r="D46" s="2">
        <v>221</v>
      </c>
    </row>
    <row r="47" spans="1:4" x14ac:dyDescent="0.25">
      <c r="A47" s="1" t="s">
        <v>46</v>
      </c>
      <c r="B47" s="2">
        <v>2</v>
      </c>
      <c r="C47" s="2"/>
      <c r="D47" s="2">
        <v>2</v>
      </c>
    </row>
    <row r="48" spans="1:4" x14ac:dyDescent="0.25">
      <c r="A48" s="1" t="s">
        <v>47</v>
      </c>
      <c r="B48" s="2">
        <v>27</v>
      </c>
      <c r="C48" s="2"/>
      <c r="D48" s="2">
        <v>27</v>
      </c>
    </row>
    <row r="49" spans="1:4" x14ac:dyDescent="0.25">
      <c r="A49" s="1" t="s">
        <v>48</v>
      </c>
      <c r="B49" s="2">
        <v>31</v>
      </c>
      <c r="C49" s="2"/>
      <c r="D49" s="2">
        <v>31</v>
      </c>
    </row>
    <row r="50" spans="1:4" x14ac:dyDescent="0.25">
      <c r="A50" s="1" t="s">
        <v>49</v>
      </c>
      <c r="B50" s="2">
        <v>29</v>
      </c>
      <c r="C50" s="2"/>
      <c r="D50" s="2">
        <v>29</v>
      </c>
    </row>
    <row r="51" spans="1:4" x14ac:dyDescent="0.25">
      <c r="A51" s="1" t="s">
        <v>120</v>
      </c>
      <c r="B51" s="2">
        <v>22</v>
      </c>
      <c r="C51" s="2"/>
      <c r="D51" s="2">
        <v>22</v>
      </c>
    </row>
    <row r="52" spans="1:4" x14ac:dyDescent="0.25">
      <c r="A52" s="1" t="s">
        <v>50</v>
      </c>
      <c r="B52" s="2">
        <v>34</v>
      </c>
      <c r="C52" s="2"/>
      <c r="D52" s="2">
        <v>34</v>
      </c>
    </row>
    <row r="53" spans="1:4" x14ac:dyDescent="0.25">
      <c r="A53" s="1" t="s">
        <v>51</v>
      </c>
      <c r="B53" s="2">
        <v>19</v>
      </c>
      <c r="C53" s="2"/>
      <c r="D53" s="2">
        <v>19</v>
      </c>
    </row>
    <row r="54" spans="1:4" x14ac:dyDescent="0.25">
      <c r="A54" s="1" t="s">
        <v>52</v>
      </c>
      <c r="B54" s="2">
        <v>22</v>
      </c>
      <c r="C54" s="2">
        <v>2</v>
      </c>
      <c r="D54" s="2">
        <v>24</v>
      </c>
    </row>
    <row r="55" spans="1:4" x14ac:dyDescent="0.25">
      <c r="A55" s="11" t="s">
        <v>190</v>
      </c>
      <c r="B55" s="21">
        <v>1</v>
      </c>
      <c r="C55" s="21"/>
      <c r="D55" s="21">
        <v>1</v>
      </c>
    </row>
    <row r="56" spans="1:4" x14ac:dyDescent="0.25">
      <c r="A56" s="1" t="s">
        <v>191</v>
      </c>
      <c r="B56" s="2">
        <v>1</v>
      </c>
      <c r="C56" s="2"/>
      <c r="D56" s="2">
        <v>1</v>
      </c>
    </row>
    <row r="57" spans="1:4" x14ac:dyDescent="0.25">
      <c r="A57" s="1" t="s">
        <v>53</v>
      </c>
      <c r="B57" s="2">
        <v>31</v>
      </c>
      <c r="C57" s="2"/>
      <c r="D57" s="2">
        <v>31</v>
      </c>
    </row>
    <row r="58" spans="1:4" x14ac:dyDescent="0.25">
      <c r="A58" s="1" t="s">
        <v>66</v>
      </c>
      <c r="B58" s="2">
        <v>227</v>
      </c>
      <c r="C58" s="2">
        <v>4</v>
      </c>
      <c r="D58" s="2">
        <v>231</v>
      </c>
    </row>
    <row r="59" spans="1:4" x14ac:dyDescent="0.25">
      <c r="A59" s="1" t="s">
        <v>55</v>
      </c>
      <c r="B59" s="2">
        <v>5</v>
      </c>
      <c r="C59" s="2"/>
      <c r="D59" s="2">
        <v>5</v>
      </c>
    </row>
    <row r="60" spans="1:4" x14ac:dyDescent="0.25">
      <c r="A60" s="1" t="s">
        <v>56</v>
      </c>
      <c r="B60" s="2">
        <v>12</v>
      </c>
      <c r="C60" s="2">
        <v>2</v>
      </c>
      <c r="D60" s="2">
        <v>14</v>
      </c>
    </row>
    <row r="61" spans="1:4" x14ac:dyDescent="0.25">
      <c r="A61" s="1" t="s">
        <v>57</v>
      </c>
      <c r="B61" s="2">
        <v>16</v>
      </c>
      <c r="C61" s="2">
        <v>1</v>
      </c>
      <c r="D61" s="2">
        <v>17</v>
      </c>
    </row>
    <row r="62" spans="1:4" x14ac:dyDescent="0.25">
      <c r="A62" s="1" t="s">
        <v>58</v>
      </c>
      <c r="B62" s="2">
        <v>34</v>
      </c>
      <c r="C62" s="2"/>
      <c r="D62" s="2">
        <v>34</v>
      </c>
    </row>
    <row r="63" spans="1:4" x14ac:dyDescent="0.25">
      <c r="A63" s="1" t="s">
        <v>59</v>
      </c>
      <c r="B63" s="2">
        <v>25</v>
      </c>
      <c r="C63" s="2"/>
      <c r="D63" s="2">
        <v>25</v>
      </c>
    </row>
    <row r="64" spans="1:4" x14ac:dyDescent="0.25">
      <c r="A64" s="1" t="s">
        <v>131</v>
      </c>
      <c r="B64" s="2">
        <v>1</v>
      </c>
      <c r="C64" s="2"/>
      <c r="D64" s="2">
        <v>1</v>
      </c>
    </row>
    <row r="65" spans="1:4" x14ac:dyDescent="0.25">
      <c r="A65" s="1" t="s">
        <v>60</v>
      </c>
      <c r="B65" s="2">
        <v>1</v>
      </c>
      <c r="C65" s="2"/>
      <c r="D65" s="2">
        <v>1</v>
      </c>
    </row>
    <row r="66" spans="1:4" x14ac:dyDescent="0.25">
      <c r="A66" s="1" t="s">
        <v>61</v>
      </c>
      <c r="B66" s="2">
        <v>2</v>
      </c>
      <c r="C66" s="2"/>
      <c r="D66" s="2">
        <v>2</v>
      </c>
    </row>
    <row r="67" spans="1:4" x14ac:dyDescent="0.25">
      <c r="A67" s="1" t="s">
        <v>62</v>
      </c>
      <c r="B67" s="2">
        <v>28</v>
      </c>
      <c r="C67" s="2"/>
      <c r="D67" s="2">
        <v>28</v>
      </c>
    </row>
    <row r="68" spans="1:4" x14ac:dyDescent="0.25">
      <c r="A68" s="1" t="s">
        <v>63</v>
      </c>
      <c r="B68" s="2">
        <v>25</v>
      </c>
      <c r="C68" s="2">
        <v>1</v>
      </c>
      <c r="D68" s="2">
        <v>26</v>
      </c>
    </row>
    <row r="69" spans="1:4" x14ac:dyDescent="0.25">
      <c r="A69" s="11" t="s">
        <v>64</v>
      </c>
      <c r="B69" s="21">
        <v>30</v>
      </c>
      <c r="C69" s="21"/>
      <c r="D69" s="21">
        <v>30</v>
      </c>
    </row>
    <row r="70" spans="1:4" x14ac:dyDescent="0.25">
      <c r="A70" s="1" t="s">
        <v>65</v>
      </c>
      <c r="B70" s="2">
        <v>31</v>
      </c>
      <c r="C70" s="2"/>
      <c r="D70" s="2">
        <v>31</v>
      </c>
    </row>
    <row r="71" spans="1:4" x14ac:dyDescent="0.25">
      <c r="A71" s="1" t="s">
        <v>155</v>
      </c>
      <c r="B71" s="2">
        <v>17</v>
      </c>
      <c r="C71" s="2"/>
      <c r="D71" s="2">
        <v>17</v>
      </c>
    </row>
    <row r="72" spans="1:4" x14ac:dyDescent="0.25">
      <c r="A72" s="1" t="s">
        <v>76</v>
      </c>
      <c r="B72" s="2">
        <v>223</v>
      </c>
      <c r="C72" s="2">
        <v>2</v>
      </c>
      <c r="D72" s="2">
        <v>225</v>
      </c>
    </row>
    <row r="73" spans="1:4" x14ac:dyDescent="0.25">
      <c r="A73" s="1" t="s">
        <v>67</v>
      </c>
      <c r="B73" s="2">
        <v>20</v>
      </c>
      <c r="C73" s="2"/>
      <c r="D73" s="2">
        <v>20</v>
      </c>
    </row>
    <row r="74" spans="1:4" x14ac:dyDescent="0.25">
      <c r="A74" s="1" t="s">
        <v>68</v>
      </c>
      <c r="B74" s="2">
        <v>25</v>
      </c>
      <c r="C74" s="2"/>
      <c r="D74" s="2">
        <v>25</v>
      </c>
    </row>
    <row r="75" spans="1:4" x14ac:dyDescent="0.25">
      <c r="A75" s="1" t="s">
        <v>156</v>
      </c>
      <c r="B75" s="2">
        <v>4</v>
      </c>
      <c r="C75" s="2"/>
      <c r="D75" s="2">
        <v>4</v>
      </c>
    </row>
    <row r="76" spans="1:4" x14ac:dyDescent="0.25">
      <c r="A76" s="1" t="s">
        <v>69</v>
      </c>
      <c r="B76" s="2">
        <v>3</v>
      </c>
      <c r="C76" s="2"/>
      <c r="D76" s="2">
        <v>3</v>
      </c>
    </row>
    <row r="77" spans="1:4" x14ac:dyDescent="0.25">
      <c r="A77" s="1" t="s">
        <v>159</v>
      </c>
      <c r="B77" s="2">
        <v>1</v>
      </c>
      <c r="C77" s="2"/>
      <c r="D77" s="2">
        <v>1</v>
      </c>
    </row>
    <row r="78" spans="1:4" x14ac:dyDescent="0.25">
      <c r="A78" s="1" t="s">
        <v>173</v>
      </c>
      <c r="B78" s="2">
        <v>2</v>
      </c>
      <c r="C78" s="2"/>
      <c r="D78" s="2">
        <v>2</v>
      </c>
    </row>
    <row r="79" spans="1:4" x14ac:dyDescent="0.25">
      <c r="A79" s="1" t="s">
        <v>70</v>
      </c>
      <c r="B79" s="2">
        <v>4</v>
      </c>
      <c r="C79" s="2"/>
      <c r="D79" s="2">
        <v>4</v>
      </c>
    </row>
    <row r="80" spans="1:4" x14ac:dyDescent="0.25">
      <c r="A80" s="1" t="s">
        <v>134</v>
      </c>
      <c r="B80" s="2">
        <v>1</v>
      </c>
      <c r="C80" s="2"/>
      <c r="D80" s="2">
        <v>1</v>
      </c>
    </row>
    <row r="81" spans="1:4" x14ac:dyDescent="0.25">
      <c r="A81" s="1" t="s">
        <v>71</v>
      </c>
      <c r="B81" s="2">
        <v>19</v>
      </c>
      <c r="C81" s="2"/>
      <c r="D81" s="2">
        <v>19</v>
      </c>
    </row>
    <row r="82" spans="1:4" x14ac:dyDescent="0.25">
      <c r="A82" s="1" t="s">
        <v>72</v>
      </c>
      <c r="B82" s="2">
        <v>27</v>
      </c>
      <c r="C82" s="2"/>
      <c r="D82" s="2">
        <v>27</v>
      </c>
    </row>
    <row r="83" spans="1:4" x14ac:dyDescent="0.25">
      <c r="A83" s="1" t="s">
        <v>121</v>
      </c>
      <c r="B83" s="2">
        <v>9</v>
      </c>
      <c r="C83" s="2"/>
      <c r="D83" s="2">
        <v>9</v>
      </c>
    </row>
    <row r="84" spans="1:4" x14ac:dyDescent="0.25">
      <c r="A84" s="1" t="s">
        <v>73</v>
      </c>
      <c r="B84" s="2">
        <v>30</v>
      </c>
      <c r="C84" s="2"/>
      <c r="D84" s="2">
        <v>30</v>
      </c>
    </row>
    <row r="85" spans="1:4" x14ac:dyDescent="0.25">
      <c r="A85" s="1" t="s">
        <v>74</v>
      </c>
      <c r="B85" s="2">
        <v>26</v>
      </c>
      <c r="C85" s="2"/>
      <c r="D85" s="2">
        <v>26</v>
      </c>
    </row>
    <row r="86" spans="1:4" x14ac:dyDescent="0.25">
      <c r="A86" s="11" t="s">
        <v>132</v>
      </c>
      <c r="B86" s="21">
        <v>16</v>
      </c>
      <c r="C86" s="21">
        <v>2</v>
      </c>
      <c r="D86" s="21">
        <v>18</v>
      </c>
    </row>
    <row r="87" spans="1:4" x14ac:dyDescent="0.25">
      <c r="A87" s="1" t="s">
        <v>164</v>
      </c>
      <c r="B87" s="2">
        <v>12</v>
      </c>
      <c r="C87" s="2"/>
      <c r="D87" s="2">
        <v>12</v>
      </c>
    </row>
    <row r="88" spans="1:4" x14ac:dyDescent="0.25">
      <c r="A88" s="1" t="s">
        <v>75</v>
      </c>
      <c r="B88" s="2">
        <v>24</v>
      </c>
      <c r="C88" s="2"/>
      <c r="D88" s="2">
        <v>24</v>
      </c>
    </row>
    <row r="89" spans="1:4" x14ac:dyDescent="0.25">
      <c r="A89" s="1" t="s">
        <v>87</v>
      </c>
      <c r="B89" s="2">
        <v>222</v>
      </c>
      <c r="C89" s="2"/>
      <c r="D89" s="2">
        <v>222</v>
      </c>
    </row>
    <row r="90" spans="1:4" x14ac:dyDescent="0.25">
      <c r="A90" s="1" t="s">
        <v>77</v>
      </c>
      <c r="B90" s="2">
        <v>15</v>
      </c>
      <c r="C90" s="2"/>
      <c r="D90" s="2">
        <v>15</v>
      </c>
    </row>
    <row r="91" spans="1:4" x14ac:dyDescent="0.25">
      <c r="A91" s="1" t="s">
        <v>143</v>
      </c>
      <c r="B91" s="2">
        <v>1</v>
      </c>
      <c r="C91" s="2"/>
      <c r="D91" s="2">
        <v>1</v>
      </c>
    </row>
    <row r="92" spans="1:4" x14ac:dyDescent="0.25">
      <c r="A92" s="1" t="s">
        <v>78</v>
      </c>
      <c r="B92" s="2">
        <v>29</v>
      </c>
      <c r="C92" s="2"/>
      <c r="D92" s="2">
        <v>29</v>
      </c>
    </row>
    <row r="93" spans="1:4" x14ac:dyDescent="0.25">
      <c r="A93" s="1" t="s">
        <v>139</v>
      </c>
      <c r="B93" s="2">
        <v>15</v>
      </c>
      <c r="C93" s="2"/>
      <c r="D93" s="2">
        <v>15</v>
      </c>
    </row>
    <row r="94" spans="1:4" x14ac:dyDescent="0.25">
      <c r="A94" s="1" t="s">
        <v>79</v>
      </c>
      <c r="B94" s="2">
        <v>8</v>
      </c>
      <c r="C94" s="2"/>
      <c r="D94" s="2">
        <v>8</v>
      </c>
    </row>
    <row r="95" spans="1:4" x14ac:dyDescent="0.25">
      <c r="A95" s="1" t="s">
        <v>80</v>
      </c>
      <c r="B95" s="2">
        <v>10</v>
      </c>
      <c r="C95" s="2"/>
      <c r="D95" s="2">
        <v>10</v>
      </c>
    </row>
    <row r="96" spans="1:4" x14ac:dyDescent="0.25">
      <c r="A96" s="1" t="s">
        <v>169</v>
      </c>
      <c r="B96" s="2">
        <v>1</v>
      </c>
      <c r="C96" s="2"/>
      <c r="D96" s="2">
        <v>1</v>
      </c>
    </row>
    <row r="97" spans="1:4" x14ac:dyDescent="0.25">
      <c r="A97" s="1" t="s">
        <v>165</v>
      </c>
      <c r="B97" s="2">
        <v>6</v>
      </c>
      <c r="C97" s="2"/>
      <c r="D97" s="2">
        <v>6</v>
      </c>
    </row>
    <row r="98" spans="1:4" x14ac:dyDescent="0.25">
      <c r="A98" s="1" t="s">
        <v>142</v>
      </c>
      <c r="B98" s="2">
        <v>5</v>
      </c>
      <c r="C98" s="2"/>
      <c r="D98" s="2">
        <v>5</v>
      </c>
    </row>
    <row r="99" spans="1:4" x14ac:dyDescent="0.25">
      <c r="A99" s="1" t="s">
        <v>81</v>
      </c>
      <c r="B99" s="2">
        <v>1</v>
      </c>
      <c r="C99" s="2"/>
      <c r="D99" s="2">
        <v>1</v>
      </c>
    </row>
    <row r="100" spans="1:4" x14ac:dyDescent="0.25">
      <c r="A100" s="1" t="s">
        <v>82</v>
      </c>
      <c r="B100" s="2">
        <v>20</v>
      </c>
      <c r="C100" s="2"/>
      <c r="D100" s="2">
        <v>20</v>
      </c>
    </row>
    <row r="101" spans="1:4" x14ac:dyDescent="0.25">
      <c r="A101" s="1" t="s">
        <v>135</v>
      </c>
      <c r="B101" s="2">
        <v>4</v>
      </c>
      <c r="C101" s="2"/>
      <c r="D101" s="2">
        <v>4</v>
      </c>
    </row>
    <row r="102" spans="1:4" x14ac:dyDescent="0.25">
      <c r="A102" s="1" t="s">
        <v>192</v>
      </c>
      <c r="B102" s="2">
        <v>2</v>
      </c>
      <c r="C102" s="2"/>
      <c r="D102" s="2">
        <v>2</v>
      </c>
    </row>
    <row r="103" spans="1:4" x14ac:dyDescent="0.25">
      <c r="A103" s="1" t="s">
        <v>118</v>
      </c>
      <c r="B103" s="2">
        <v>2</v>
      </c>
      <c r="C103" s="2"/>
      <c r="D103" s="2">
        <v>2</v>
      </c>
    </row>
    <row r="104" spans="1:4" x14ac:dyDescent="0.25">
      <c r="A104" s="1" t="s">
        <v>140</v>
      </c>
      <c r="B104" s="2">
        <v>1</v>
      </c>
      <c r="C104" s="2"/>
      <c r="D104" s="2">
        <v>1</v>
      </c>
    </row>
    <row r="105" spans="1:4" x14ac:dyDescent="0.25">
      <c r="A105" s="1" t="s">
        <v>141</v>
      </c>
      <c r="B105" s="2">
        <v>2</v>
      </c>
      <c r="C105" s="2"/>
      <c r="D105" s="2">
        <v>2</v>
      </c>
    </row>
    <row r="106" spans="1:4" x14ac:dyDescent="0.25">
      <c r="A106" s="1" t="s">
        <v>83</v>
      </c>
      <c r="B106" s="2">
        <v>27</v>
      </c>
      <c r="C106" s="2"/>
      <c r="D106" s="2">
        <v>27</v>
      </c>
    </row>
    <row r="107" spans="1:4" x14ac:dyDescent="0.25">
      <c r="A107" s="1" t="s">
        <v>124</v>
      </c>
      <c r="B107" s="2">
        <v>1</v>
      </c>
      <c r="C107" s="2"/>
      <c r="D107" s="2">
        <v>1</v>
      </c>
    </row>
    <row r="108" spans="1:4" x14ac:dyDescent="0.25">
      <c r="A108" s="1" t="s">
        <v>154</v>
      </c>
      <c r="B108" s="2">
        <v>3</v>
      </c>
      <c r="C108" s="2"/>
      <c r="D108" s="2">
        <v>3</v>
      </c>
    </row>
    <row r="109" spans="1:4" x14ac:dyDescent="0.25">
      <c r="A109" s="1" t="s">
        <v>84</v>
      </c>
      <c r="B109" s="2">
        <v>30</v>
      </c>
      <c r="C109" s="2"/>
      <c r="D109" s="2">
        <v>30</v>
      </c>
    </row>
    <row r="110" spans="1:4" x14ac:dyDescent="0.25">
      <c r="A110" s="11" t="s">
        <v>85</v>
      </c>
      <c r="B110" s="21">
        <v>20</v>
      </c>
      <c r="C110" s="21"/>
      <c r="D110" s="21">
        <v>20</v>
      </c>
    </row>
    <row r="111" spans="1:4" x14ac:dyDescent="0.25">
      <c r="A111" s="1" t="s">
        <v>86</v>
      </c>
      <c r="B111" s="2">
        <v>14</v>
      </c>
      <c r="C111" s="2"/>
      <c r="D111" s="2">
        <v>14</v>
      </c>
    </row>
    <row r="112" spans="1:4" x14ac:dyDescent="0.25">
      <c r="A112" s="1" t="s">
        <v>179</v>
      </c>
      <c r="B112" s="2">
        <v>4</v>
      </c>
      <c r="C112" s="2"/>
      <c r="D112" s="2">
        <v>4</v>
      </c>
    </row>
    <row r="113" spans="1:4" x14ac:dyDescent="0.25">
      <c r="A113" s="1" t="s">
        <v>180</v>
      </c>
      <c r="B113" s="2">
        <v>1</v>
      </c>
      <c r="C113" s="2"/>
      <c r="D113" s="2">
        <v>1</v>
      </c>
    </row>
    <row r="114" spans="1:4" x14ac:dyDescent="0.25">
      <c r="A114" s="1" t="s">
        <v>96</v>
      </c>
      <c r="B114" s="2">
        <v>218</v>
      </c>
      <c r="C114" s="2">
        <v>1</v>
      </c>
      <c r="D114" s="2">
        <v>219</v>
      </c>
    </row>
    <row r="115" spans="1:4" x14ac:dyDescent="0.25">
      <c r="A115" s="1" t="s">
        <v>161</v>
      </c>
      <c r="B115" s="2">
        <v>14</v>
      </c>
      <c r="C115" s="2"/>
      <c r="D115" s="2">
        <v>14</v>
      </c>
    </row>
    <row r="116" spans="1:4" x14ac:dyDescent="0.25">
      <c r="A116" s="1" t="s">
        <v>168</v>
      </c>
      <c r="B116" s="2">
        <v>3</v>
      </c>
      <c r="C116" s="2"/>
      <c r="D116" s="2">
        <v>3</v>
      </c>
    </row>
    <row r="117" spans="1:4" x14ac:dyDescent="0.25">
      <c r="A117" s="1" t="s">
        <v>88</v>
      </c>
      <c r="B117" s="2">
        <v>26</v>
      </c>
      <c r="C117" s="2">
        <v>1</v>
      </c>
      <c r="D117" s="2">
        <v>27</v>
      </c>
    </row>
    <row r="118" spans="1:4" x14ac:dyDescent="0.25">
      <c r="A118" s="1" t="s">
        <v>89</v>
      </c>
      <c r="B118" s="2">
        <v>18</v>
      </c>
      <c r="C118" s="2"/>
      <c r="D118" s="2">
        <v>18</v>
      </c>
    </row>
    <row r="119" spans="1:4" x14ac:dyDescent="0.25">
      <c r="A119" s="1" t="s">
        <v>182</v>
      </c>
      <c r="B119" s="2">
        <v>3</v>
      </c>
      <c r="C119" s="2"/>
      <c r="D119" s="2">
        <v>3</v>
      </c>
    </row>
    <row r="120" spans="1:4" x14ac:dyDescent="0.25">
      <c r="A120" s="1" t="s">
        <v>90</v>
      </c>
      <c r="B120" s="2">
        <v>1</v>
      </c>
      <c r="C120" s="2"/>
      <c r="D120" s="2">
        <v>1</v>
      </c>
    </row>
    <row r="121" spans="1:4" x14ac:dyDescent="0.25">
      <c r="A121" s="1" t="s">
        <v>170</v>
      </c>
      <c r="B121" s="2">
        <v>3</v>
      </c>
      <c r="C121" s="2"/>
      <c r="D121" s="2">
        <v>3</v>
      </c>
    </row>
    <row r="122" spans="1:4" x14ac:dyDescent="0.25">
      <c r="A122" s="1" t="s">
        <v>160</v>
      </c>
      <c r="B122" s="2">
        <v>1</v>
      </c>
      <c r="C122" s="2"/>
      <c r="D122" s="2">
        <v>1</v>
      </c>
    </row>
    <row r="123" spans="1:4" x14ac:dyDescent="0.25">
      <c r="A123" s="1" t="s">
        <v>91</v>
      </c>
      <c r="B123" s="2">
        <v>25</v>
      </c>
      <c r="C123" s="2"/>
      <c r="D123" s="2">
        <v>25</v>
      </c>
    </row>
    <row r="124" spans="1:4" x14ac:dyDescent="0.25">
      <c r="A124" s="1" t="s">
        <v>119</v>
      </c>
      <c r="B124" s="2">
        <v>3</v>
      </c>
      <c r="C124" s="2"/>
      <c r="D124" s="2">
        <v>3</v>
      </c>
    </row>
    <row r="125" spans="1:4" x14ac:dyDescent="0.25">
      <c r="A125" s="1" t="s">
        <v>125</v>
      </c>
      <c r="B125" s="2">
        <v>1</v>
      </c>
      <c r="C125" s="2"/>
      <c r="D125" s="2">
        <v>1</v>
      </c>
    </row>
    <row r="126" spans="1:4" x14ac:dyDescent="0.25">
      <c r="A126" s="1" t="s">
        <v>176</v>
      </c>
      <c r="B126" s="2">
        <v>2</v>
      </c>
      <c r="C126" s="2"/>
      <c r="D126" s="2">
        <v>2</v>
      </c>
    </row>
    <row r="127" spans="1:4" x14ac:dyDescent="0.25">
      <c r="A127" s="1" t="s">
        <v>92</v>
      </c>
      <c r="B127" s="2">
        <v>22</v>
      </c>
      <c r="C127" s="2"/>
      <c r="D127" s="2">
        <v>22</v>
      </c>
    </row>
    <row r="128" spans="1:4" x14ac:dyDescent="0.25">
      <c r="A128" s="1" t="s">
        <v>181</v>
      </c>
      <c r="B128" s="2">
        <v>7</v>
      </c>
      <c r="C128" s="2"/>
      <c r="D128" s="2">
        <v>7</v>
      </c>
    </row>
    <row r="129" spans="1:4" x14ac:dyDescent="0.25">
      <c r="A129" s="1" t="s">
        <v>129</v>
      </c>
      <c r="B129" s="2">
        <v>13</v>
      </c>
      <c r="C129" s="2"/>
      <c r="D129" s="2">
        <v>13</v>
      </c>
    </row>
    <row r="130" spans="1:4" x14ac:dyDescent="0.25">
      <c r="A130" s="1" t="s">
        <v>175</v>
      </c>
      <c r="B130" s="2">
        <v>3</v>
      </c>
      <c r="C130" s="2"/>
      <c r="D130" s="2">
        <v>3</v>
      </c>
    </row>
    <row r="131" spans="1:4" x14ac:dyDescent="0.25">
      <c r="A131" s="1" t="s">
        <v>93</v>
      </c>
      <c r="B131" s="2">
        <v>23</v>
      </c>
      <c r="C131" s="2"/>
      <c r="D131" s="2">
        <v>23</v>
      </c>
    </row>
    <row r="132" spans="1:4" x14ac:dyDescent="0.25">
      <c r="A132" s="1" t="s">
        <v>144</v>
      </c>
      <c r="B132" s="2">
        <v>1</v>
      </c>
      <c r="C132" s="2"/>
      <c r="D132" s="2">
        <v>1</v>
      </c>
    </row>
    <row r="133" spans="1:4" x14ac:dyDescent="0.25">
      <c r="A133" s="11" t="s">
        <v>94</v>
      </c>
      <c r="B133" s="21">
        <v>7</v>
      </c>
      <c r="C133" s="21"/>
      <c r="D133" s="21">
        <v>7</v>
      </c>
    </row>
    <row r="134" spans="1:4" x14ac:dyDescent="0.25">
      <c r="A134" s="1" t="s">
        <v>137</v>
      </c>
      <c r="B134" s="2">
        <v>18</v>
      </c>
      <c r="C134" s="2"/>
      <c r="D134" s="2">
        <v>18</v>
      </c>
    </row>
    <row r="135" spans="1:4" x14ac:dyDescent="0.25">
      <c r="A135" s="1" t="s">
        <v>95</v>
      </c>
      <c r="B135" s="2">
        <v>20</v>
      </c>
      <c r="C135" s="2"/>
      <c r="D135" s="2">
        <v>20</v>
      </c>
    </row>
    <row r="136" spans="1:4" x14ac:dyDescent="0.25">
      <c r="A136" s="1" t="s">
        <v>183</v>
      </c>
      <c r="B136" s="2">
        <v>4</v>
      </c>
      <c r="C136" s="2"/>
      <c r="D136" s="2">
        <v>4</v>
      </c>
    </row>
    <row r="137" spans="1:4" x14ac:dyDescent="0.25">
      <c r="A137" s="1" t="s">
        <v>106</v>
      </c>
      <c r="B137" s="2">
        <v>241</v>
      </c>
      <c r="C137" s="2">
        <v>29</v>
      </c>
      <c r="D137" s="2">
        <v>270</v>
      </c>
    </row>
    <row r="138" spans="1:4" x14ac:dyDescent="0.25">
      <c r="A138" s="1" t="s">
        <v>97</v>
      </c>
      <c r="B138" s="2">
        <v>19</v>
      </c>
      <c r="C138" s="2">
        <v>2</v>
      </c>
      <c r="D138" s="2">
        <v>21</v>
      </c>
    </row>
    <row r="139" spans="1:4" x14ac:dyDescent="0.25">
      <c r="A139" s="1" t="s">
        <v>98</v>
      </c>
      <c r="B139" s="2">
        <v>15</v>
      </c>
      <c r="C139" s="2"/>
      <c r="D139" s="2">
        <v>15</v>
      </c>
    </row>
    <row r="140" spans="1:4" x14ac:dyDescent="0.25">
      <c r="A140" s="1" t="s">
        <v>99</v>
      </c>
      <c r="B140" s="2">
        <v>30</v>
      </c>
      <c r="C140" s="2"/>
      <c r="D140" s="2">
        <v>30</v>
      </c>
    </row>
    <row r="141" spans="1:4" x14ac:dyDescent="0.25">
      <c r="A141" s="1" t="s">
        <v>126</v>
      </c>
      <c r="B141" s="2">
        <v>14</v>
      </c>
      <c r="C141" s="2">
        <v>1</v>
      </c>
      <c r="D141" s="2">
        <v>15</v>
      </c>
    </row>
    <row r="142" spans="1:4" x14ac:dyDescent="0.25">
      <c r="A142" s="1" t="s">
        <v>100</v>
      </c>
      <c r="B142" s="2">
        <v>27</v>
      </c>
      <c r="C142" s="2"/>
      <c r="D142" s="2">
        <v>27</v>
      </c>
    </row>
    <row r="143" spans="1:4" x14ac:dyDescent="0.25">
      <c r="A143" s="1" t="s">
        <v>136</v>
      </c>
      <c r="B143" s="2">
        <v>15</v>
      </c>
      <c r="C143" s="2">
        <v>3</v>
      </c>
      <c r="D143" s="2">
        <v>18</v>
      </c>
    </row>
    <row r="144" spans="1:4" x14ac:dyDescent="0.25">
      <c r="A144" s="1" t="s">
        <v>133</v>
      </c>
      <c r="B144" s="2">
        <v>1</v>
      </c>
      <c r="C144" s="2"/>
      <c r="D144" s="2">
        <v>1</v>
      </c>
    </row>
    <row r="145" spans="1:4" x14ac:dyDescent="0.25">
      <c r="A145" s="1" t="s">
        <v>101</v>
      </c>
      <c r="B145" s="2">
        <v>31</v>
      </c>
      <c r="C145" s="2">
        <v>2</v>
      </c>
      <c r="D145" s="2">
        <v>33</v>
      </c>
    </row>
    <row r="146" spans="1:4" x14ac:dyDescent="0.25">
      <c r="A146" s="1" t="s">
        <v>167</v>
      </c>
      <c r="B146" s="2">
        <v>24</v>
      </c>
      <c r="C146" s="2">
        <v>1</v>
      </c>
      <c r="D146" s="2">
        <v>25</v>
      </c>
    </row>
    <row r="147" spans="1:4" x14ac:dyDescent="0.25">
      <c r="A147" s="1" t="s">
        <v>162</v>
      </c>
      <c r="B147" s="2">
        <v>3</v>
      </c>
      <c r="C147" s="2"/>
      <c r="D147" s="2">
        <v>3</v>
      </c>
    </row>
    <row r="148" spans="1:4" x14ac:dyDescent="0.25">
      <c r="A148" s="1" t="s">
        <v>123</v>
      </c>
      <c r="B148" s="2">
        <v>1</v>
      </c>
      <c r="C148" s="2"/>
      <c r="D148" s="2">
        <v>1</v>
      </c>
    </row>
    <row r="149" spans="1:4" x14ac:dyDescent="0.25">
      <c r="A149" s="1" t="s">
        <v>122</v>
      </c>
      <c r="B149" s="2">
        <v>7</v>
      </c>
      <c r="C149" s="2"/>
      <c r="D149" s="2">
        <v>7</v>
      </c>
    </row>
    <row r="150" spans="1:4" x14ac:dyDescent="0.25">
      <c r="A150" s="1" t="s">
        <v>102</v>
      </c>
      <c r="B150" s="2">
        <v>3</v>
      </c>
      <c r="C150" s="2"/>
      <c r="D150" s="2">
        <v>3</v>
      </c>
    </row>
    <row r="151" spans="1:4" x14ac:dyDescent="0.25">
      <c r="A151" s="1" t="s">
        <v>103</v>
      </c>
      <c r="B151" s="2">
        <v>18</v>
      </c>
      <c r="C151" s="2"/>
      <c r="D151" s="2">
        <v>18</v>
      </c>
    </row>
    <row r="152" spans="1:4" x14ac:dyDescent="0.25">
      <c r="A152" s="1" t="s">
        <v>157</v>
      </c>
      <c r="B152" s="2">
        <v>1</v>
      </c>
      <c r="C152" s="2"/>
      <c r="D152" s="2">
        <v>1</v>
      </c>
    </row>
    <row r="153" spans="1:4" x14ac:dyDescent="0.25">
      <c r="A153" s="1" t="s">
        <v>104</v>
      </c>
      <c r="B153" s="2">
        <v>4</v>
      </c>
      <c r="C153" s="2">
        <v>15</v>
      </c>
      <c r="D153" s="2">
        <v>19</v>
      </c>
    </row>
    <row r="154" spans="1:4" x14ac:dyDescent="0.25">
      <c r="A154" s="1" t="s">
        <v>127</v>
      </c>
      <c r="B154" s="2">
        <v>7</v>
      </c>
      <c r="C154" s="2"/>
      <c r="D154" s="2">
        <v>7</v>
      </c>
    </row>
    <row r="155" spans="1:4" x14ac:dyDescent="0.25">
      <c r="A155" t="s">
        <v>105</v>
      </c>
      <c r="B155">
        <v>21</v>
      </c>
      <c r="C155">
        <v>5</v>
      </c>
      <c r="D155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B1" workbookViewId="0">
      <selection activeCell="H12" sqref="H12:H13"/>
    </sheetView>
  </sheetViews>
  <sheetFormatPr defaultRowHeight="15" x14ac:dyDescent="0.25"/>
  <cols>
    <col min="1" max="1" width="3" bestFit="1" customWidth="1"/>
    <col min="2" max="2" width="17.28515625" bestFit="1" customWidth="1"/>
    <col min="3" max="3" width="14.42578125" bestFit="1" customWidth="1"/>
    <col min="4" max="4" width="7.28515625" bestFit="1" customWidth="1"/>
    <col min="5" max="5" width="4.7109375" bestFit="1" customWidth="1"/>
    <col min="6" max="6" width="2" customWidth="1"/>
    <col min="7" max="7" width="16.42578125" bestFit="1" customWidth="1"/>
    <col min="8" max="8" width="14.42578125" bestFit="1" customWidth="1"/>
    <col min="9" max="9" width="7.28515625" bestFit="1" customWidth="1"/>
    <col min="10" max="10" width="4.7109375" bestFit="1" customWidth="1"/>
    <col min="11" max="11" width="2.140625" customWidth="1"/>
    <col min="12" max="12" width="17.28515625" bestFit="1" customWidth="1"/>
    <col min="13" max="13" width="14.42578125" bestFit="1" customWidth="1"/>
    <col min="14" max="14" width="7.28515625" bestFit="1" customWidth="1"/>
    <col min="15" max="15" width="4.7109375" bestFit="1" customWidth="1"/>
    <col min="16" max="16" width="2.28515625" customWidth="1"/>
    <col min="17" max="17" width="17.28515625" bestFit="1" customWidth="1"/>
    <col min="18" max="18" width="14.42578125" bestFit="1" customWidth="1"/>
    <col min="19" max="19" width="7.28515625" bestFit="1" customWidth="1"/>
    <col min="20" max="20" width="4.5703125" bestFit="1" customWidth="1"/>
  </cols>
  <sheetData>
    <row r="1" spans="1:20" s="7" customFormat="1" ht="15.75" x14ac:dyDescent="0.25">
      <c r="B1" s="23" t="s">
        <v>152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3" spans="1:20" x14ac:dyDescent="0.25">
      <c r="A3" s="7"/>
      <c r="B3" s="28" t="s">
        <v>115</v>
      </c>
      <c r="C3" s="28"/>
      <c r="D3" s="28"/>
      <c r="E3" s="28"/>
      <c r="G3" s="28" t="s">
        <v>145</v>
      </c>
      <c r="H3" s="28"/>
      <c r="I3" s="28"/>
      <c r="J3" s="28"/>
      <c r="L3" s="28" t="s">
        <v>146</v>
      </c>
      <c r="M3" s="28"/>
      <c r="N3" s="28"/>
      <c r="O3" s="28"/>
      <c r="Q3" s="28" t="s">
        <v>147</v>
      </c>
      <c r="R3" s="28"/>
      <c r="S3" s="28"/>
      <c r="T3" s="28"/>
    </row>
    <row r="4" spans="1:20" x14ac:dyDescent="0.25">
      <c r="A4" s="7"/>
      <c r="B4" s="16" t="s">
        <v>10</v>
      </c>
      <c r="C4" s="16" t="s">
        <v>107</v>
      </c>
      <c r="D4" s="16" t="s">
        <v>111</v>
      </c>
      <c r="E4" s="10" t="s">
        <v>23</v>
      </c>
      <c r="F4" s="7"/>
      <c r="G4" s="9" t="s">
        <v>10</v>
      </c>
      <c r="H4" s="9" t="s">
        <v>107</v>
      </c>
      <c r="I4" s="9" t="s">
        <v>111</v>
      </c>
      <c r="J4" s="9" t="s">
        <v>16</v>
      </c>
      <c r="K4" s="7"/>
      <c r="L4" s="9" t="s">
        <v>10</v>
      </c>
      <c r="M4" s="9" t="s">
        <v>107</v>
      </c>
      <c r="N4" s="9" t="s">
        <v>111</v>
      </c>
      <c r="O4" s="9" t="s">
        <v>17</v>
      </c>
      <c r="P4" s="7"/>
      <c r="Q4" s="9" t="s">
        <v>10</v>
      </c>
      <c r="R4" s="9" t="s">
        <v>107</v>
      </c>
      <c r="S4" s="9" t="s">
        <v>111</v>
      </c>
      <c r="T4" s="9" t="s">
        <v>18</v>
      </c>
    </row>
    <row r="5" spans="1:20" x14ac:dyDescent="0.25">
      <c r="A5" s="7">
        <v>1</v>
      </c>
      <c r="B5" s="8" t="s">
        <v>27</v>
      </c>
      <c r="C5" s="8" t="s">
        <v>34</v>
      </c>
      <c r="D5" s="8">
        <v>29</v>
      </c>
      <c r="E5" s="8">
        <v>580</v>
      </c>
      <c r="G5" s="8" t="s">
        <v>6</v>
      </c>
      <c r="H5" s="8" t="s">
        <v>9</v>
      </c>
      <c r="I5" s="8">
        <v>33</v>
      </c>
      <c r="J5" s="8">
        <v>262</v>
      </c>
      <c r="L5" s="8" t="s">
        <v>50</v>
      </c>
      <c r="M5" s="8" t="s">
        <v>54</v>
      </c>
      <c r="N5" s="8">
        <v>34</v>
      </c>
      <c r="O5" s="8">
        <v>183</v>
      </c>
      <c r="Q5" s="8" t="s">
        <v>50</v>
      </c>
      <c r="R5" s="8" t="s">
        <v>54</v>
      </c>
      <c r="S5" s="8">
        <v>34</v>
      </c>
      <c r="T5" s="8">
        <v>77</v>
      </c>
    </row>
    <row r="6" spans="1:20" x14ac:dyDescent="0.25">
      <c r="A6" s="7">
        <v>2</v>
      </c>
      <c r="B6" s="8" t="s">
        <v>6</v>
      </c>
      <c r="C6" s="8" t="s">
        <v>9</v>
      </c>
      <c r="D6" s="8">
        <v>33</v>
      </c>
      <c r="E6" s="8">
        <v>552</v>
      </c>
      <c r="G6" s="8" t="s">
        <v>92</v>
      </c>
      <c r="H6" s="8" t="s">
        <v>96</v>
      </c>
      <c r="I6" s="8">
        <v>22</v>
      </c>
      <c r="J6" s="8">
        <v>230</v>
      </c>
      <c r="L6" s="8" t="s">
        <v>3</v>
      </c>
      <c r="M6" s="8" t="s">
        <v>9</v>
      </c>
      <c r="N6" s="8">
        <v>33</v>
      </c>
      <c r="O6" s="8">
        <v>144</v>
      </c>
      <c r="Q6" s="8" t="s">
        <v>38</v>
      </c>
      <c r="R6" s="8" t="s">
        <v>45</v>
      </c>
      <c r="S6" s="8">
        <v>30</v>
      </c>
      <c r="T6" s="8">
        <v>61</v>
      </c>
    </row>
    <row r="7" spans="1:20" x14ac:dyDescent="0.25">
      <c r="A7" s="7">
        <v>3</v>
      </c>
      <c r="B7" s="8" t="s">
        <v>99</v>
      </c>
      <c r="C7" s="8" t="s">
        <v>106</v>
      </c>
      <c r="D7" s="8">
        <v>30</v>
      </c>
      <c r="E7" s="8">
        <v>465</v>
      </c>
      <c r="G7" s="8" t="s">
        <v>78</v>
      </c>
      <c r="H7" s="8" t="s">
        <v>87</v>
      </c>
      <c r="I7" s="8">
        <v>29</v>
      </c>
      <c r="J7" s="8">
        <v>217</v>
      </c>
      <c r="L7" s="8" t="s">
        <v>53</v>
      </c>
      <c r="M7" s="8" t="s">
        <v>54</v>
      </c>
      <c r="N7" s="8">
        <v>31</v>
      </c>
      <c r="O7" s="8">
        <v>120</v>
      </c>
      <c r="Q7" s="8" t="s">
        <v>3</v>
      </c>
      <c r="R7" s="8" t="s">
        <v>9</v>
      </c>
      <c r="S7" s="8">
        <v>33</v>
      </c>
      <c r="T7" s="8">
        <v>55</v>
      </c>
    </row>
    <row r="8" spans="1:20" x14ac:dyDescent="0.25">
      <c r="A8" s="15">
        <v>4</v>
      </c>
      <c r="B8" s="8" t="s">
        <v>48</v>
      </c>
      <c r="C8" s="8" t="s">
        <v>54</v>
      </c>
      <c r="D8" s="8">
        <v>31</v>
      </c>
      <c r="E8" s="8">
        <v>411</v>
      </c>
      <c r="G8" s="8" t="s">
        <v>59</v>
      </c>
      <c r="H8" s="8" t="s">
        <v>66</v>
      </c>
      <c r="I8" s="8">
        <v>25</v>
      </c>
      <c r="J8" s="8">
        <v>209</v>
      </c>
      <c r="L8" s="8" t="s">
        <v>37</v>
      </c>
      <c r="M8" s="8" t="s">
        <v>45</v>
      </c>
      <c r="N8" s="8">
        <v>29</v>
      </c>
      <c r="O8" s="8">
        <v>94</v>
      </c>
      <c r="Q8" s="8" t="s">
        <v>53</v>
      </c>
      <c r="R8" s="8" t="s">
        <v>54</v>
      </c>
      <c r="S8" s="8">
        <v>31</v>
      </c>
      <c r="T8" s="8">
        <v>53</v>
      </c>
    </row>
    <row r="9" spans="1:20" x14ac:dyDescent="0.25">
      <c r="A9" s="15">
        <v>5</v>
      </c>
      <c r="B9" s="8" t="s">
        <v>72</v>
      </c>
      <c r="C9" s="8" t="s">
        <v>76</v>
      </c>
      <c r="D9" s="8">
        <v>27</v>
      </c>
      <c r="E9" s="8">
        <v>405</v>
      </c>
      <c r="G9" s="8" t="s">
        <v>51</v>
      </c>
      <c r="H9" s="8" t="s">
        <v>54</v>
      </c>
      <c r="I9" s="8">
        <v>19</v>
      </c>
      <c r="J9" s="8">
        <v>186</v>
      </c>
      <c r="L9" s="8" t="s">
        <v>38</v>
      </c>
      <c r="M9" s="8" t="s">
        <v>45</v>
      </c>
      <c r="N9" s="8">
        <v>30</v>
      </c>
      <c r="O9" s="8">
        <v>85</v>
      </c>
      <c r="Q9" s="8" t="s">
        <v>99</v>
      </c>
      <c r="R9" s="8" t="s">
        <v>106</v>
      </c>
      <c r="S9" s="8">
        <v>30</v>
      </c>
      <c r="T9" s="8">
        <v>53</v>
      </c>
    </row>
    <row r="10" spans="1:20" x14ac:dyDescent="0.25">
      <c r="A10" s="15">
        <v>6</v>
      </c>
      <c r="B10" s="8" t="s">
        <v>120</v>
      </c>
      <c r="C10" s="8" t="s">
        <v>54</v>
      </c>
      <c r="D10" s="8">
        <v>22</v>
      </c>
      <c r="E10" s="8">
        <v>372</v>
      </c>
      <c r="G10" s="8" t="s">
        <v>25</v>
      </c>
      <c r="H10" s="8" t="s">
        <v>34</v>
      </c>
      <c r="I10" s="8">
        <v>27</v>
      </c>
      <c r="J10" s="8">
        <v>184</v>
      </c>
      <c r="L10" s="8" t="s">
        <v>48</v>
      </c>
      <c r="M10" s="8" t="s">
        <v>54</v>
      </c>
      <c r="N10" s="8">
        <v>31</v>
      </c>
      <c r="O10" s="8">
        <v>85</v>
      </c>
      <c r="Q10" s="8" t="s">
        <v>84</v>
      </c>
      <c r="R10" s="8" t="s">
        <v>87</v>
      </c>
      <c r="S10" s="8">
        <v>30</v>
      </c>
      <c r="T10" s="8">
        <v>51</v>
      </c>
    </row>
    <row r="11" spans="1:20" x14ac:dyDescent="0.25">
      <c r="A11" s="15">
        <v>7</v>
      </c>
      <c r="B11" s="8" t="s">
        <v>101</v>
      </c>
      <c r="C11" s="8" t="s">
        <v>106</v>
      </c>
      <c r="D11" s="8">
        <v>31</v>
      </c>
      <c r="E11" s="8">
        <v>364</v>
      </c>
      <c r="G11" s="8" t="s">
        <v>26</v>
      </c>
      <c r="H11" s="8" t="s">
        <v>34</v>
      </c>
      <c r="I11" s="8">
        <v>22</v>
      </c>
      <c r="J11" s="8">
        <v>184</v>
      </c>
      <c r="L11" s="8" t="s">
        <v>101</v>
      </c>
      <c r="M11" s="8" t="s">
        <v>106</v>
      </c>
      <c r="N11" s="8">
        <v>31</v>
      </c>
      <c r="O11" s="8">
        <v>83</v>
      </c>
      <c r="Q11" s="8" t="s">
        <v>37</v>
      </c>
      <c r="R11" s="8" t="s">
        <v>45</v>
      </c>
      <c r="S11" s="8">
        <v>29</v>
      </c>
      <c r="T11" s="8">
        <v>48</v>
      </c>
    </row>
    <row r="12" spans="1:20" x14ac:dyDescent="0.25">
      <c r="A12" s="15">
        <v>8</v>
      </c>
      <c r="B12" s="8" t="s">
        <v>85</v>
      </c>
      <c r="C12" s="8" t="s">
        <v>87</v>
      </c>
      <c r="D12" s="8">
        <v>20</v>
      </c>
      <c r="E12" s="8">
        <v>337</v>
      </c>
      <c r="G12" s="8" t="s">
        <v>50</v>
      </c>
      <c r="H12" s="8" t="s">
        <v>54</v>
      </c>
      <c r="I12" s="8">
        <v>34</v>
      </c>
      <c r="J12" s="8">
        <v>184</v>
      </c>
      <c r="L12" s="8" t="s">
        <v>30</v>
      </c>
      <c r="M12" s="8" t="s">
        <v>34</v>
      </c>
      <c r="N12" s="8">
        <v>28</v>
      </c>
      <c r="O12" s="8">
        <v>77</v>
      </c>
      <c r="Q12" s="8" t="s">
        <v>4</v>
      </c>
      <c r="R12" s="8" t="s">
        <v>9</v>
      </c>
      <c r="S12" s="8">
        <v>25</v>
      </c>
      <c r="T12" s="8">
        <v>44</v>
      </c>
    </row>
    <row r="13" spans="1:20" x14ac:dyDescent="0.25">
      <c r="A13" s="15">
        <v>9</v>
      </c>
      <c r="B13" s="8" t="s">
        <v>4</v>
      </c>
      <c r="C13" s="8" t="s">
        <v>9</v>
      </c>
      <c r="D13" s="8">
        <v>25</v>
      </c>
      <c r="E13" s="8">
        <v>328</v>
      </c>
      <c r="G13" s="8" t="s">
        <v>2</v>
      </c>
      <c r="H13" s="8" t="s">
        <v>9</v>
      </c>
      <c r="I13" s="8">
        <v>24</v>
      </c>
      <c r="J13" s="8">
        <v>175</v>
      </c>
      <c r="L13" s="8" t="s">
        <v>58</v>
      </c>
      <c r="M13" s="8" t="s">
        <v>66</v>
      </c>
      <c r="N13" s="8">
        <v>34</v>
      </c>
      <c r="O13" s="8">
        <v>74</v>
      </c>
      <c r="Q13" s="8" t="s">
        <v>130</v>
      </c>
      <c r="R13" s="8" t="s">
        <v>45</v>
      </c>
      <c r="S13" s="8">
        <v>19</v>
      </c>
      <c r="T13" s="8">
        <v>43</v>
      </c>
    </row>
    <row r="14" spans="1:20" x14ac:dyDescent="0.25">
      <c r="A14" s="15">
        <v>10</v>
      </c>
      <c r="B14" s="8" t="s">
        <v>50</v>
      </c>
      <c r="C14" s="8" t="s">
        <v>54</v>
      </c>
      <c r="D14" s="8">
        <v>34</v>
      </c>
      <c r="E14" s="8">
        <v>326</v>
      </c>
      <c r="G14" s="8" t="s">
        <v>32</v>
      </c>
      <c r="H14" s="8" t="s">
        <v>34</v>
      </c>
      <c r="I14" s="8">
        <v>31</v>
      </c>
      <c r="J14" s="8">
        <v>174</v>
      </c>
      <c r="L14" s="8" t="s">
        <v>164</v>
      </c>
      <c r="M14" s="8" t="s">
        <v>76</v>
      </c>
      <c r="N14" s="8">
        <v>12</v>
      </c>
      <c r="O14" s="8">
        <v>73</v>
      </c>
      <c r="Q14" s="8" t="s">
        <v>30</v>
      </c>
      <c r="R14" s="8" t="s">
        <v>34</v>
      </c>
      <c r="S14" s="8">
        <v>28</v>
      </c>
      <c r="T14" s="8">
        <v>42</v>
      </c>
    </row>
    <row r="16" spans="1:20" x14ac:dyDescent="0.25">
      <c r="B16" s="28" t="s">
        <v>148</v>
      </c>
      <c r="C16" s="28"/>
      <c r="D16" s="28"/>
      <c r="E16" s="28"/>
      <c r="G16" s="28" t="s">
        <v>149</v>
      </c>
      <c r="H16" s="28"/>
      <c r="I16" s="28"/>
      <c r="J16" s="28"/>
      <c r="L16" s="28" t="s">
        <v>150</v>
      </c>
      <c r="M16" s="28"/>
      <c r="N16" s="28"/>
      <c r="O16" s="28"/>
      <c r="Q16" s="28" t="s">
        <v>151</v>
      </c>
      <c r="R16" s="28"/>
      <c r="S16" s="28"/>
      <c r="T16" s="28"/>
    </row>
    <row r="17" spans="1:20" x14ac:dyDescent="0.25">
      <c r="B17" s="9" t="s">
        <v>10</v>
      </c>
      <c r="C17" s="9" t="s">
        <v>107</v>
      </c>
      <c r="D17" s="9" t="s">
        <v>111</v>
      </c>
      <c r="E17" s="9" t="s">
        <v>19</v>
      </c>
      <c r="F17" s="7"/>
      <c r="G17" s="9" t="s">
        <v>10</v>
      </c>
      <c r="H17" s="9" t="s">
        <v>107</v>
      </c>
      <c r="I17" s="9" t="s">
        <v>111</v>
      </c>
      <c r="J17" s="9" t="s">
        <v>20</v>
      </c>
      <c r="K17" s="7"/>
      <c r="L17" s="9" t="s">
        <v>10</v>
      </c>
      <c r="M17" s="9" t="s">
        <v>107</v>
      </c>
      <c r="N17" s="9" t="s">
        <v>111</v>
      </c>
      <c r="O17" s="9" t="s">
        <v>14</v>
      </c>
      <c r="P17" s="7"/>
      <c r="Q17" s="9" t="s">
        <v>10</v>
      </c>
      <c r="R17" s="9" t="s">
        <v>107</v>
      </c>
      <c r="S17" s="9" t="s">
        <v>111</v>
      </c>
      <c r="T17" s="9" t="s">
        <v>15</v>
      </c>
    </row>
    <row r="18" spans="1:20" x14ac:dyDescent="0.25">
      <c r="A18" s="7">
        <v>1</v>
      </c>
      <c r="B18" s="8" t="s">
        <v>49</v>
      </c>
      <c r="C18" s="8" t="s">
        <v>54</v>
      </c>
      <c r="D18" s="8">
        <v>29</v>
      </c>
      <c r="E18" s="8">
        <v>64</v>
      </c>
      <c r="G18" s="8" t="s">
        <v>65</v>
      </c>
      <c r="H18" s="8" t="s">
        <v>66</v>
      </c>
      <c r="I18" s="8">
        <v>31</v>
      </c>
      <c r="J18" s="8">
        <v>98</v>
      </c>
      <c r="L18" s="8" t="s">
        <v>6</v>
      </c>
      <c r="M18" s="8" t="s">
        <v>9</v>
      </c>
      <c r="N18" s="8">
        <v>33</v>
      </c>
      <c r="O18" s="8">
        <v>92</v>
      </c>
      <c r="Q18" s="8" t="s">
        <v>27</v>
      </c>
      <c r="R18" s="8" t="s">
        <v>34</v>
      </c>
      <c r="S18" s="8">
        <v>29</v>
      </c>
      <c r="T18" s="8">
        <v>78</v>
      </c>
    </row>
    <row r="19" spans="1:20" x14ac:dyDescent="0.25">
      <c r="A19" s="7">
        <v>2</v>
      </c>
      <c r="B19" s="8" t="s">
        <v>78</v>
      </c>
      <c r="C19" s="8" t="s">
        <v>87</v>
      </c>
      <c r="D19" s="8">
        <v>29</v>
      </c>
      <c r="E19" s="8">
        <v>35</v>
      </c>
      <c r="G19" s="8" t="s">
        <v>25</v>
      </c>
      <c r="H19" s="8" t="s">
        <v>34</v>
      </c>
      <c r="I19" s="8">
        <v>27</v>
      </c>
      <c r="J19" s="8">
        <v>84</v>
      </c>
      <c r="L19" s="8" t="s">
        <v>99</v>
      </c>
      <c r="M19" s="8" t="s">
        <v>106</v>
      </c>
      <c r="N19" s="8">
        <v>30</v>
      </c>
      <c r="O19" s="8">
        <v>80</v>
      </c>
      <c r="Q19" s="8" t="s">
        <v>25</v>
      </c>
      <c r="R19" s="8" t="s">
        <v>34</v>
      </c>
      <c r="S19" s="8">
        <v>27</v>
      </c>
      <c r="T19" s="8">
        <v>74</v>
      </c>
    </row>
    <row r="20" spans="1:20" x14ac:dyDescent="0.25">
      <c r="A20" s="7">
        <v>3</v>
      </c>
      <c r="B20" s="8" t="s">
        <v>51</v>
      </c>
      <c r="C20" s="8" t="s">
        <v>54</v>
      </c>
      <c r="D20" s="8">
        <v>19</v>
      </c>
      <c r="E20" s="8">
        <v>33</v>
      </c>
      <c r="G20" s="8" t="s">
        <v>42</v>
      </c>
      <c r="H20" s="8" t="s">
        <v>45</v>
      </c>
      <c r="I20" s="8">
        <v>32</v>
      </c>
      <c r="J20" s="8">
        <v>84</v>
      </c>
      <c r="L20" s="8" t="s">
        <v>27</v>
      </c>
      <c r="M20" s="8" t="s">
        <v>34</v>
      </c>
      <c r="N20" s="8">
        <v>29</v>
      </c>
      <c r="O20" s="8">
        <v>74</v>
      </c>
      <c r="Q20" s="8" t="s">
        <v>50</v>
      </c>
      <c r="R20" s="8" t="s">
        <v>54</v>
      </c>
      <c r="S20" s="8">
        <v>34</v>
      </c>
      <c r="T20" s="8">
        <v>65</v>
      </c>
    </row>
    <row r="21" spans="1:20" x14ac:dyDescent="0.25">
      <c r="A21" s="15">
        <v>4</v>
      </c>
      <c r="B21" s="8" t="s">
        <v>59</v>
      </c>
      <c r="C21" s="8" t="s">
        <v>66</v>
      </c>
      <c r="D21" s="8">
        <v>25</v>
      </c>
      <c r="E21" s="8">
        <v>29</v>
      </c>
      <c r="G21" s="8" t="s">
        <v>78</v>
      </c>
      <c r="H21" s="8" t="s">
        <v>87</v>
      </c>
      <c r="I21" s="8">
        <v>29</v>
      </c>
      <c r="J21" s="8">
        <v>74</v>
      </c>
      <c r="L21" s="8" t="s">
        <v>167</v>
      </c>
      <c r="M21" s="8" t="s">
        <v>106</v>
      </c>
      <c r="N21" s="8">
        <v>24</v>
      </c>
      <c r="O21" s="8">
        <v>71</v>
      </c>
      <c r="Q21" s="8" t="s">
        <v>92</v>
      </c>
      <c r="R21" s="8" t="s">
        <v>96</v>
      </c>
      <c r="S21" s="8">
        <v>22</v>
      </c>
      <c r="T21" s="8">
        <v>61</v>
      </c>
    </row>
    <row r="22" spans="1:20" x14ac:dyDescent="0.25">
      <c r="A22" s="15">
        <v>5</v>
      </c>
      <c r="B22" s="8" t="s">
        <v>65</v>
      </c>
      <c r="C22" s="8" t="s">
        <v>66</v>
      </c>
      <c r="D22" s="8">
        <v>31</v>
      </c>
      <c r="E22" s="8">
        <v>28</v>
      </c>
      <c r="G22" s="8" t="s">
        <v>68</v>
      </c>
      <c r="H22" s="8" t="s">
        <v>76</v>
      </c>
      <c r="I22" s="8">
        <v>25</v>
      </c>
      <c r="J22" s="8">
        <v>70</v>
      </c>
      <c r="L22" s="8" t="s">
        <v>101</v>
      </c>
      <c r="M22" s="8" t="s">
        <v>106</v>
      </c>
      <c r="N22" s="8">
        <v>31</v>
      </c>
      <c r="O22" s="8">
        <v>58</v>
      </c>
      <c r="Q22" s="8" t="s">
        <v>120</v>
      </c>
      <c r="R22" s="8" t="s">
        <v>54</v>
      </c>
      <c r="S22" s="8">
        <v>22</v>
      </c>
      <c r="T22" s="8">
        <v>55</v>
      </c>
    </row>
    <row r="23" spans="1:20" x14ac:dyDescent="0.25">
      <c r="A23" s="15">
        <v>6</v>
      </c>
      <c r="B23" s="8" t="s">
        <v>26</v>
      </c>
      <c r="C23" s="8" t="s">
        <v>34</v>
      </c>
      <c r="D23" s="8">
        <v>22</v>
      </c>
      <c r="E23" s="8">
        <v>24</v>
      </c>
      <c r="G23" s="8" t="s">
        <v>32</v>
      </c>
      <c r="H23" s="8" t="s">
        <v>34</v>
      </c>
      <c r="I23" s="8">
        <v>31</v>
      </c>
      <c r="J23" s="8">
        <v>66</v>
      </c>
      <c r="L23" s="8" t="s">
        <v>67</v>
      </c>
      <c r="M23" s="8" t="s">
        <v>76</v>
      </c>
      <c r="N23" s="8">
        <v>20</v>
      </c>
      <c r="O23" s="8">
        <v>57</v>
      </c>
      <c r="Q23" s="8" t="s">
        <v>2</v>
      </c>
      <c r="R23" s="8" t="s">
        <v>9</v>
      </c>
      <c r="S23" s="8">
        <v>24</v>
      </c>
      <c r="T23" s="8">
        <v>42</v>
      </c>
    </row>
    <row r="24" spans="1:20" x14ac:dyDescent="0.25">
      <c r="A24" s="15">
        <v>7</v>
      </c>
      <c r="B24" s="8" t="s">
        <v>40</v>
      </c>
      <c r="C24" s="8" t="s">
        <v>45</v>
      </c>
      <c r="D24" s="8">
        <v>23</v>
      </c>
      <c r="E24" s="8">
        <v>24</v>
      </c>
      <c r="G24" s="8" t="s">
        <v>83</v>
      </c>
      <c r="H24" s="8" t="s">
        <v>87</v>
      </c>
      <c r="I24" s="8">
        <v>27</v>
      </c>
      <c r="J24" s="8">
        <v>64</v>
      </c>
      <c r="L24" s="8" t="s">
        <v>4</v>
      </c>
      <c r="M24" s="8" t="s">
        <v>9</v>
      </c>
      <c r="N24" s="8">
        <v>25</v>
      </c>
      <c r="O24" s="8">
        <v>54</v>
      </c>
      <c r="Q24" s="8" t="s">
        <v>51</v>
      </c>
      <c r="R24" s="8" t="s">
        <v>54</v>
      </c>
      <c r="S24" s="8">
        <v>19</v>
      </c>
      <c r="T24" s="8">
        <v>42</v>
      </c>
    </row>
    <row r="25" spans="1:20" x14ac:dyDescent="0.25">
      <c r="A25" s="15">
        <v>8</v>
      </c>
      <c r="B25" s="8" t="s">
        <v>25</v>
      </c>
      <c r="C25" s="8" t="s">
        <v>34</v>
      </c>
      <c r="D25" s="8">
        <v>27</v>
      </c>
      <c r="E25" s="8">
        <v>23</v>
      </c>
      <c r="G25" s="8" t="s">
        <v>64</v>
      </c>
      <c r="H25" s="8" t="s">
        <v>66</v>
      </c>
      <c r="I25" s="8">
        <v>30</v>
      </c>
      <c r="J25" s="8">
        <v>63</v>
      </c>
      <c r="L25" s="8" t="s">
        <v>72</v>
      </c>
      <c r="M25" s="8" t="s">
        <v>76</v>
      </c>
      <c r="N25" s="8">
        <v>27</v>
      </c>
      <c r="O25" s="8">
        <v>46</v>
      </c>
      <c r="Q25" s="8" t="s">
        <v>8</v>
      </c>
      <c r="R25" s="8" t="s">
        <v>9</v>
      </c>
      <c r="S25" s="8">
        <v>23</v>
      </c>
      <c r="T25" s="8">
        <v>41</v>
      </c>
    </row>
    <row r="26" spans="1:20" x14ac:dyDescent="0.25">
      <c r="A26" s="15">
        <v>9</v>
      </c>
      <c r="B26" s="8" t="s">
        <v>0</v>
      </c>
      <c r="C26" s="8" t="s">
        <v>9</v>
      </c>
      <c r="D26" s="8">
        <v>24</v>
      </c>
      <c r="E26" s="8">
        <v>20</v>
      </c>
      <c r="G26" s="8" t="s">
        <v>53</v>
      </c>
      <c r="H26" s="8" t="s">
        <v>54</v>
      </c>
      <c r="I26" s="8">
        <v>31</v>
      </c>
      <c r="J26" s="8">
        <v>62</v>
      </c>
      <c r="L26" s="8" t="s">
        <v>85</v>
      </c>
      <c r="M26" s="8" t="s">
        <v>87</v>
      </c>
      <c r="N26" s="8">
        <v>20</v>
      </c>
      <c r="O26" s="8">
        <v>41</v>
      </c>
      <c r="Q26" s="8" t="s">
        <v>38</v>
      </c>
      <c r="R26" s="8" t="s">
        <v>45</v>
      </c>
      <c r="S26" s="8">
        <v>30</v>
      </c>
      <c r="T26" s="8">
        <v>41</v>
      </c>
    </row>
    <row r="27" spans="1:20" x14ac:dyDescent="0.25">
      <c r="A27" s="15">
        <v>10</v>
      </c>
      <c r="B27" s="8" t="s">
        <v>35</v>
      </c>
      <c r="C27" s="8" t="s">
        <v>45</v>
      </c>
      <c r="D27" s="8">
        <v>20</v>
      </c>
      <c r="E27" s="8">
        <v>19</v>
      </c>
      <c r="G27" s="8" t="s">
        <v>62</v>
      </c>
      <c r="H27" s="8" t="s">
        <v>66</v>
      </c>
      <c r="I27" s="8">
        <v>28</v>
      </c>
      <c r="J27" s="8">
        <v>60</v>
      </c>
      <c r="L27" s="8" t="s">
        <v>49</v>
      </c>
      <c r="M27" s="8" t="s">
        <v>54</v>
      </c>
      <c r="N27" s="8">
        <v>29</v>
      </c>
      <c r="O27" s="8">
        <v>39</v>
      </c>
      <c r="Q27" s="8" t="s">
        <v>99</v>
      </c>
      <c r="R27" s="8" t="s">
        <v>106</v>
      </c>
      <c r="S27" s="8">
        <v>30</v>
      </c>
      <c r="T27" s="8">
        <v>41</v>
      </c>
    </row>
  </sheetData>
  <mergeCells count="9">
    <mergeCell ref="B1:T1"/>
    <mergeCell ref="L3:O3"/>
    <mergeCell ref="Q3:T3"/>
    <mergeCell ref="B16:E16"/>
    <mergeCell ref="G16:J16"/>
    <mergeCell ref="L16:O16"/>
    <mergeCell ref="Q16:T16"/>
    <mergeCell ref="B3:E3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4"/>
  <sheetViews>
    <sheetView workbookViewId="0">
      <selection activeCell="A3" sqref="A3:M14"/>
    </sheetView>
  </sheetViews>
  <sheetFormatPr defaultRowHeight="15" x14ac:dyDescent="0.25"/>
  <cols>
    <col min="1" max="1" width="17.85546875" bestFit="1" customWidth="1"/>
    <col min="2" max="2" width="13.5703125" bestFit="1" customWidth="1"/>
    <col min="14" max="14" width="17" bestFit="1" customWidth="1"/>
    <col min="15" max="15" width="15.140625" bestFit="1" customWidth="1"/>
  </cols>
  <sheetData>
    <row r="1" spans="1:16" x14ac:dyDescent="0.25">
      <c r="A1" s="32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9" t="s">
        <v>9</v>
      </c>
    </row>
    <row r="2" spans="1:16" x14ac:dyDescent="0.25">
      <c r="A2" s="3" t="s">
        <v>12</v>
      </c>
      <c r="B2" s="3" t="s">
        <v>11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23</v>
      </c>
      <c r="N2" s="8" t="s">
        <v>187</v>
      </c>
      <c r="O2" s="8" t="s">
        <v>188</v>
      </c>
    </row>
    <row r="3" spans="1:16" x14ac:dyDescent="0.25">
      <c r="A3" s="13" t="s">
        <v>0</v>
      </c>
      <c r="B3" s="14">
        <v>24</v>
      </c>
      <c r="C3" s="14">
        <v>37</v>
      </c>
      <c r="D3" s="14">
        <v>3</v>
      </c>
      <c r="E3" s="14">
        <v>7</v>
      </c>
      <c r="F3" s="14">
        <v>144</v>
      </c>
      <c r="G3" s="14">
        <v>48</v>
      </c>
      <c r="H3" s="14">
        <v>20</v>
      </c>
      <c r="I3" s="14">
        <v>20</v>
      </c>
      <c r="J3" s="14">
        <v>29</v>
      </c>
      <c r="K3" s="14"/>
      <c r="L3" s="14">
        <v>1</v>
      </c>
      <c r="M3" s="14">
        <v>90</v>
      </c>
      <c r="N3" s="8">
        <f>VLOOKUP(A3,Games!$A$2:$D$626,3,FALSE)</f>
        <v>1</v>
      </c>
      <c r="O3" s="8">
        <f>VLOOKUP(A3,Games!$A$2:$D$626,4,FALSE)</f>
        <v>25</v>
      </c>
    </row>
    <row r="4" spans="1:16" x14ac:dyDescent="0.25">
      <c r="A4" s="13" t="s">
        <v>1</v>
      </c>
      <c r="B4" s="14">
        <v>20</v>
      </c>
      <c r="C4" s="14">
        <v>64</v>
      </c>
      <c r="D4" s="14">
        <v>2</v>
      </c>
      <c r="E4" s="14">
        <v>6</v>
      </c>
      <c r="F4" s="14">
        <v>66</v>
      </c>
      <c r="G4" s="14">
        <v>56</v>
      </c>
      <c r="H4" s="14">
        <v>19</v>
      </c>
      <c r="I4" s="14">
        <v>1</v>
      </c>
      <c r="J4" s="14">
        <v>20</v>
      </c>
      <c r="K4" s="14"/>
      <c r="L4" s="14"/>
      <c r="M4" s="14">
        <v>140</v>
      </c>
      <c r="N4" s="8">
        <f>VLOOKUP(A4,Games!$A$2:$D$626,3,FALSE)</f>
        <v>0</v>
      </c>
      <c r="O4" s="8">
        <f>VLOOKUP(A4,Games!$A$2:$D$626,4,FALSE)</f>
        <v>20</v>
      </c>
    </row>
    <row r="5" spans="1:16" x14ac:dyDescent="0.25">
      <c r="A5" s="13" t="s">
        <v>2</v>
      </c>
      <c r="B5" s="14">
        <v>24</v>
      </c>
      <c r="C5" s="14">
        <v>64</v>
      </c>
      <c r="D5" s="14">
        <v>2</v>
      </c>
      <c r="E5" s="14">
        <v>42</v>
      </c>
      <c r="F5" s="14">
        <v>175</v>
      </c>
      <c r="G5" s="14">
        <v>47</v>
      </c>
      <c r="H5" s="14">
        <v>18</v>
      </c>
      <c r="I5" s="14">
        <v>2</v>
      </c>
      <c r="J5" s="14">
        <v>23</v>
      </c>
      <c r="K5" s="14"/>
      <c r="L5" s="14"/>
      <c r="M5" s="14">
        <v>176</v>
      </c>
      <c r="N5" s="8">
        <f>VLOOKUP(A5,Games!$A$2:$D$626,3,FALSE)</f>
        <v>0</v>
      </c>
      <c r="O5" s="8">
        <f>VLOOKUP(A5,Games!$A$2:$D$626,4,FALSE)</f>
        <v>24</v>
      </c>
    </row>
    <row r="6" spans="1:16" x14ac:dyDescent="0.25">
      <c r="A6" s="13" t="s">
        <v>3</v>
      </c>
      <c r="B6" s="14">
        <v>33</v>
      </c>
      <c r="C6" s="14">
        <v>65</v>
      </c>
      <c r="D6" s="14">
        <v>10</v>
      </c>
      <c r="E6" s="14">
        <v>36</v>
      </c>
      <c r="F6" s="14">
        <v>99</v>
      </c>
      <c r="G6" s="14">
        <v>144</v>
      </c>
      <c r="H6" s="14">
        <v>55</v>
      </c>
      <c r="I6" s="14"/>
      <c r="J6" s="14">
        <v>23</v>
      </c>
      <c r="K6" s="14"/>
      <c r="L6" s="14"/>
      <c r="M6" s="14">
        <v>196</v>
      </c>
      <c r="N6" s="8">
        <f>VLOOKUP(A6,Games!$A$2:$D$626,3,FALSE)</f>
        <v>1</v>
      </c>
      <c r="O6" s="8">
        <f>VLOOKUP(A6,Games!$A$2:$D$626,4,FALSE)</f>
        <v>34</v>
      </c>
    </row>
    <row r="7" spans="1:16" x14ac:dyDescent="0.25">
      <c r="A7" s="13" t="s">
        <v>4</v>
      </c>
      <c r="B7" s="14">
        <v>25</v>
      </c>
      <c r="C7" s="14">
        <v>69</v>
      </c>
      <c r="D7" s="14">
        <v>54</v>
      </c>
      <c r="E7" s="14">
        <v>28</v>
      </c>
      <c r="F7" s="14">
        <v>111</v>
      </c>
      <c r="G7" s="14">
        <v>45</v>
      </c>
      <c r="H7" s="14">
        <v>44</v>
      </c>
      <c r="I7" s="14">
        <v>5</v>
      </c>
      <c r="J7" s="14">
        <v>43</v>
      </c>
      <c r="K7" s="14">
        <v>3</v>
      </c>
      <c r="L7" s="14">
        <v>2</v>
      </c>
      <c r="M7" s="14">
        <v>328</v>
      </c>
      <c r="N7" s="8">
        <f>VLOOKUP(A7,Games!$A$2:$D$626,3,FALSE)</f>
        <v>1</v>
      </c>
      <c r="O7" s="8">
        <f>VLOOKUP(A7,Games!$A$2:$D$626,4,FALSE)</f>
        <v>26</v>
      </c>
    </row>
    <row r="8" spans="1:16" x14ac:dyDescent="0.25">
      <c r="A8" s="13" t="s">
        <v>5</v>
      </c>
      <c r="B8" s="14">
        <v>20</v>
      </c>
      <c r="C8" s="14">
        <v>45</v>
      </c>
      <c r="D8" s="14">
        <v>3</v>
      </c>
      <c r="E8" s="14">
        <v>13</v>
      </c>
      <c r="F8" s="14">
        <v>82</v>
      </c>
      <c r="G8" s="14">
        <v>12</v>
      </c>
      <c r="H8" s="14">
        <v>11</v>
      </c>
      <c r="I8" s="14">
        <v>10</v>
      </c>
      <c r="J8" s="14">
        <v>24</v>
      </c>
      <c r="K8" s="14"/>
      <c r="L8" s="14">
        <v>1</v>
      </c>
      <c r="M8" s="14">
        <v>112</v>
      </c>
      <c r="N8" s="8">
        <f>VLOOKUP(A8,Games!$A$2:$D$626,3,FALSE)</f>
        <v>1</v>
      </c>
      <c r="O8" s="8">
        <f>VLOOKUP(A8,Games!$A$2:$D$626,4,FALSE)</f>
        <v>21</v>
      </c>
    </row>
    <row r="9" spans="1:16" x14ac:dyDescent="0.25">
      <c r="A9" s="13" t="s">
        <v>6</v>
      </c>
      <c r="B9" s="14">
        <v>33</v>
      </c>
      <c r="C9" s="14">
        <v>119</v>
      </c>
      <c r="D9" s="14">
        <v>92</v>
      </c>
      <c r="E9" s="14">
        <v>38</v>
      </c>
      <c r="F9" s="14">
        <v>262</v>
      </c>
      <c r="G9" s="14">
        <v>72</v>
      </c>
      <c r="H9" s="14">
        <v>29</v>
      </c>
      <c r="I9" s="14">
        <v>8</v>
      </c>
      <c r="J9" s="14">
        <v>42</v>
      </c>
      <c r="K9" s="14"/>
      <c r="L9" s="14">
        <v>1</v>
      </c>
      <c r="M9" s="14">
        <v>552</v>
      </c>
      <c r="N9" s="8">
        <f>VLOOKUP(A9,Games!$A$2:$D$626,3,FALSE)</f>
        <v>0</v>
      </c>
      <c r="O9" s="8">
        <f>VLOOKUP(A9,Games!$A$2:$D$626,4,FALSE)</f>
        <v>33</v>
      </c>
    </row>
    <row r="10" spans="1:16" x14ac:dyDescent="0.25">
      <c r="A10" s="13" t="s">
        <v>7</v>
      </c>
      <c r="B10" s="14">
        <v>13</v>
      </c>
      <c r="C10" s="14">
        <v>33</v>
      </c>
      <c r="D10" s="14">
        <v>2</v>
      </c>
      <c r="E10" s="14">
        <v>2</v>
      </c>
      <c r="F10" s="14">
        <v>75</v>
      </c>
      <c r="G10" s="14">
        <v>9</v>
      </c>
      <c r="H10" s="14">
        <v>6</v>
      </c>
      <c r="I10" s="14">
        <v>7</v>
      </c>
      <c r="J10" s="14">
        <v>15</v>
      </c>
      <c r="K10" s="14"/>
      <c r="L10" s="14"/>
      <c r="M10" s="14">
        <v>74</v>
      </c>
      <c r="N10" s="8">
        <f>VLOOKUP(A10,Games!$A$2:$D$626,3,FALSE)</f>
        <v>0</v>
      </c>
      <c r="O10" s="8">
        <f>VLOOKUP(A10,Games!$A$2:$D$626,4,FALSE)</f>
        <v>13</v>
      </c>
    </row>
    <row r="11" spans="1:16" x14ac:dyDescent="0.25">
      <c r="A11" s="13" t="s">
        <v>8</v>
      </c>
      <c r="B11" s="14">
        <v>23</v>
      </c>
      <c r="C11" s="14">
        <v>59</v>
      </c>
      <c r="D11" s="14">
        <v>28</v>
      </c>
      <c r="E11" s="14">
        <v>41</v>
      </c>
      <c r="F11" s="14">
        <v>104</v>
      </c>
      <c r="G11" s="14">
        <v>45</v>
      </c>
      <c r="H11" s="14">
        <v>35</v>
      </c>
      <c r="I11" s="14">
        <v>1</v>
      </c>
      <c r="J11" s="14">
        <v>33</v>
      </c>
      <c r="K11" s="14"/>
      <c r="L11" s="14"/>
      <c r="M11" s="14">
        <v>243</v>
      </c>
      <c r="N11" s="8">
        <f>VLOOKUP(A11,Games!$A$2:$D$626,3,FALSE)</f>
        <v>0</v>
      </c>
      <c r="O11" s="8">
        <f>VLOOKUP(A11,Games!$A$2:$D$626,4,FALSE)</f>
        <v>23</v>
      </c>
    </row>
    <row r="12" spans="1:16" x14ac:dyDescent="0.25">
      <c r="A12" s="13" t="s">
        <v>128</v>
      </c>
      <c r="B12" s="3">
        <v>1</v>
      </c>
      <c r="C12" s="3">
        <v>1</v>
      </c>
      <c r="D12" s="3">
        <v>4</v>
      </c>
      <c r="E12" s="3"/>
      <c r="F12" s="3">
        <v>2</v>
      </c>
      <c r="G12" s="3">
        <v>1</v>
      </c>
      <c r="H12" s="3"/>
      <c r="I12" s="3"/>
      <c r="J12" s="3"/>
      <c r="K12" s="3"/>
      <c r="L12" s="3"/>
      <c r="M12" s="3">
        <v>14</v>
      </c>
      <c r="N12" s="8">
        <f>VLOOKUP(A12,Games!$A$2:$D$626,3,FALSE)</f>
        <v>0</v>
      </c>
      <c r="O12" s="8">
        <f>VLOOKUP(A12,Games!$A$2:$D$626,4,FALSE)</f>
        <v>1</v>
      </c>
    </row>
    <row r="13" spans="1:16" x14ac:dyDescent="0.25">
      <c r="A13" s="13" t="s">
        <v>138</v>
      </c>
      <c r="B13" s="3">
        <v>4</v>
      </c>
      <c r="C13" s="3">
        <v>26</v>
      </c>
      <c r="D13" s="3"/>
      <c r="E13" s="3">
        <v>14</v>
      </c>
      <c r="F13" s="3">
        <v>52</v>
      </c>
      <c r="G13" s="3">
        <v>3</v>
      </c>
      <c r="H13" s="3">
        <v>3</v>
      </c>
      <c r="I13" s="3">
        <v>8</v>
      </c>
      <c r="J13" s="3">
        <v>3</v>
      </c>
      <c r="K13" s="3"/>
      <c r="L13" s="3"/>
      <c r="M13" s="3">
        <v>66</v>
      </c>
      <c r="N13" s="8">
        <f>VLOOKUP(A13,Games!$A$2:$D$626,3,FALSE)</f>
        <v>0</v>
      </c>
      <c r="O13" s="8">
        <f>VLOOKUP(A13,Games!$A$2:$D$626,4,FALSE)</f>
        <v>4</v>
      </c>
    </row>
    <row r="14" spans="1:16" x14ac:dyDescent="0.25">
      <c r="A14" s="13" t="s">
        <v>177</v>
      </c>
      <c r="B14" s="3">
        <v>3</v>
      </c>
      <c r="C14" s="3">
        <v>7</v>
      </c>
      <c r="D14" s="3">
        <v>4</v>
      </c>
      <c r="E14" s="3">
        <v>2</v>
      </c>
      <c r="F14" s="3">
        <v>5</v>
      </c>
      <c r="G14" s="3">
        <v>7</v>
      </c>
      <c r="H14" s="3">
        <v>3</v>
      </c>
      <c r="I14" s="3">
        <v>2</v>
      </c>
      <c r="J14" s="3">
        <v>2</v>
      </c>
      <c r="K14" s="3"/>
      <c r="L14" s="3"/>
      <c r="M14" s="3">
        <v>28</v>
      </c>
      <c r="N14" s="8">
        <f>VLOOKUP(A14,Games!$A$2:$D$626,3,FALSE)</f>
        <v>0</v>
      </c>
      <c r="O14" s="8">
        <f>VLOOKUP(A14,Games!$A$2:$D$626,4,FALSE)</f>
        <v>3</v>
      </c>
    </row>
    <row r="15" spans="1:16" x14ac:dyDescent="0.25">
      <c r="A15" s="1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8"/>
      <c r="O15" s="8"/>
    </row>
    <row r="19" spans="1:13" x14ac:dyDescent="0.25">
      <c r="A19" s="29" t="s">
        <v>24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x14ac:dyDescent="0.25">
      <c r="A20" s="30" t="s">
        <v>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x14ac:dyDescent="0.25">
      <c r="A21" s="3" t="s">
        <v>12</v>
      </c>
      <c r="B21" s="3" t="s">
        <v>11</v>
      </c>
      <c r="C21" s="3" t="s">
        <v>13</v>
      </c>
      <c r="D21" s="3" t="s">
        <v>14</v>
      </c>
      <c r="E21" s="3" t="s">
        <v>15</v>
      </c>
      <c r="F21" s="3" t="s">
        <v>16</v>
      </c>
      <c r="G21" s="3" t="s">
        <v>17</v>
      </c>
      <c r="H21" s="3" t="s">
        <v>18</v>
      </c>
      <c r="I21" s="3" t="s">
        <v>19</v>
      </c>
      <c r="J21" s="3" t="s">
        <v>20</v>
      </c>
      <c r="K21" s="3" t="s">
        <v>21</v>
      </c>
      <c r="L21" s="3" t="s">
        <v>22</v>
      </c>
      <c r="M21" s="3" t="s">
        <v>23</v>
      </c>
    </row>
    <row r="22" spans="1:13" x14ac:dyDescent="0.25">
      <c r="A22" s="4" t="str">
        <f>IF(A3=""," ",A3)</f>
        <v>Adam Jackson</v>
      </c>
      <c r="B22" s="5"/>
      <c r="C22" s="6">
        <f>IF(ISNUMBER($B3),C3/$B3," ")</f>
        <v>1.5416666666666667</v>
      </c>
      <c r="D22" s="6">
        <f t="shared" ref="D22:M22" si="0">IF(ISNUMBER($B3),D3/$B3," ")</f>
        <v>0.125</v>
      </c>
      <c r="E22" s="6">
        <f t="shared" si="0"/>
        <v>0.29166666666666669</v>
      </c>
      <c r="F22" s="6">
        <f t="shared" si="0"/>
        <v>6</v>
      </c>
      <c r="G22" s="6">
        <f t="shared" si="0"/>
        <v>2</v>
      </c>
      <c r="H22" s="6">
        <f t="shared" si="0"/>
        <v>0.83333333333333337</v>
      </c>
      <c r="I22" s="6">
        <f t="shared" si="0"/>
        <v>0.83333333333333337</v>
      </c>
      <c r="J22" s="6">
        <f t="shared" si="0"/>
        <v>1.2083333333333333</v>
      </c>
      <c r="K22" s="6">
        <f t="shared" si="0"/>
        <v>0</v>
      </c>
      <c r="L22" s="6">
        <f t="shared" si="0"/>
        <v>4.1666666666666664E-2</v>
      </c>
      <c r="M22" s="6">
        <f t="shared" si="0"/>
        <v>3.75</v>
      </c>
    </row>
    <row r="23" spans="1:13" x14ac:dyDescent="0.25">
      <c r="A23" s="4" t="str">
        <f t="shared" ref="A23:A34" si="1">IF(A4=""," ",A4)</f>
        <v>Fergus Cotton</v>
      </c>
      <c r="B23" s="5"/>
      <c r="C23" s="6">
        <f t="shared" ref="C23:M34" si="2">IF(ISNUMBER($B4),C4/$B4," ")</f>
        <v>3.2</v>
      </c>
      <c r="D23" s="6">
        <f t="shared" si="2"/>
        <v>0.1</v>
      </c>
      <c r="E23" s="6">
        <f t="shared" si="2"/>
        <v>0.3</v>
      </c>
      <c r="F23" s="6">
        <f t="shared" si="2"/>
        <v>3.3</v>
      </c>
      <c r="G23" s="6">
        <f t="shared" si="2"/>
        <v>2.8</v>
      </c>
      <c r="H23" s="6">
        <f t="shared" si="2"/>
        <v>0.95</v>
      </c>
      <c r="I23" s="6">
        <f t="shared" si="2"/>
        <v>0.05</v>
      </c>
      <c r="J23" s="6">
        <f t="shared" si="2"/>
        <v>1</v>
      </c>
      <c r="K23" s="6">
        <f t="shared" si="2"/>
        <v>0</v>
      </c>
      <c r="L23" s="6">
        <f t="shared" si="2"/>
        <v>0</v>
      </c>
      <c r="M23" s="6">
        <f t="shared" si="2"/>
        <v>7</v>
      </c>
    </row>
    <row r="24" spans="1:13" x14ac:dyDescent="0.25">
      <c r="A24" s="4" t="str">
        <f t="shared" si="1"/>
        <v>James Lee</v>
      </c>
      <c r="B24" s="5"/>
      <c r="C24" s="6">
        <f t="shared" si="2"/>
        <v>2.6666666666666665</v>
      </c>
      <c r="D24" s="6">
        <f t="shared" si="2"/>
        <v>8.3333333333333329E-2</v>
      </c>
      <c r="E24" s="6">
        <f t="shared" si="2"/>
        <v>1.75</v>
      </c>
      <c r="F24" s="6">
        <f t="shared" si="2"/>
        <v>7.291666666666667</v>
      </c>
      <c r="G24" s="6">
        <f t="shared" si="2"/>
        <v>1.9583333333333333</v>
      </c>
      <c r="H24" s="6">
        <f t="shared" si="2"/>
        <v>0.75</v>
      </c>
      <c r="I24" s="6">
        <f t="shared" si="2"/>
        <v>8.3333333333333329E-2</v>
      </c>
      <c r="J24" s="6">
        <f t="shared" si="2"/>
        <v>0.95833333333333337</v>
      </c>
      <c r="K24" s="6">
        <f t="shared" si="2"/>
        <v>0</v>
      </c>
      <c r="L24" s="6">
        <f t="shared" si="2"/>
        <v>0</v>
      </c>
      <c r="M24" s="6">
        <f t="shared" si="2"/>
        <v>7.333333333333333</v>
      </c>
    </row>
    <row r="25" spans="1:13" x14ac:dyDescent="0.25">
      <c r="A25" s="4" t="str">
        <f t="shared" si="1"/>
        <v>Jono Lazaro</v>
      </c>
      <c r="B25" s="5"/>
      <c r="C25" s="6">
        <f t="shared" si="2"/>
        <v>1.9696969696969697</v>
      </c>
      <c r="D25" s="6">
        <f t="shared" si="2"/>
        <v>0.30303030303030304</v>
      </c>
      <c r="E25" s="6">
        <f t="shared" si="2"/>
        <v>1.0909090909090908</v>
      </c>
      <c r="F25" s="6">
        <f t="shared" si="2"/>
        <v>3</v>
      </c>
      <c r="G25" s="6">
        <f t="shared" si="2"/>
        <v>4.3636363636363633</v>
      </c>
      <c r="H25" s="6">
        <f t="shared" si="2"/>
        <v>1.6666666666666667</v>
      </c>
      <c r="I25" s="6">
        <f t="shared" si="2"/>
        <v>0</v>
      </c>
      <c r="J25" s="6">
        <f t="shared" si="2"/>
        <v>0.69696969696969702</v>
      </c>
      <c r="K25" s="6">
        <f t="shared" si="2"/>
        <v>0</v>
      </c>
      <c r="L25" s="6">
        <f t="shared" si="2"/>
        <v>0</v>
      </c>
      <c r="M25" s="6">
        <f t="shared" si="2"/>
        <v>5.9393939393939394</v>
      </c>
    </row>
    <row r="26" spans="1:13" x14ac:dyDescent="0.25">
      <c r="A26" s="4" t="str">
        <f t="shared" si="1"/>
        <v>Jordan Grant</v>
      </c>
      <c r="B26" s="5"/>
      <c r="C26" s="6">
        <f t="shared" si="2"/>
        <v>2.76</v>
      </c>
      <c r="D26" s="6">
        <f t="shared" si="2"/>
        <v>2.16</v>
      </c>
      <c r="E26" s="6">
        <f t="shared" si="2"/>
        <v>1.1200000000000001</v>
      </c>
      <c r="F26" s="6">
        <f t="shared" si="2"/>
        <v>4.4400000000000004</v>
      </c>
      <c r="G26" s="6">
        <f t="shared" si="2"/>
        <v>1.8</v>
      </c>
      <c r="H26" s="6">
        <f t="shared" si="2"/>
        <v>1.76</v>
      </c>
      <c r="I26" s="6">
        <f t="shared" si="2"/>
        <v>0.2</v>
      </c>
      <c r="J26" s="6">
        <f t="shared" si="2"/>
        <v>1.72</v>
      </c>
      <c r="K26" s="6">
        <f t="shared" si="2"/>
        <v>0.12</v>
      </c>
      <c r="L26" s="6">
        <f t="shared" si="2"/>
        <v>0.08</v>
      </c>
      <c r="M26" s="6">
        <f t="shared" si="2"/>
        <v>13.12</v>
      </c>
    </row>
    <row r="27" spans="1:13" x14ac:dyDescent="0.25">
      <c r="A27" s="4" t="str">
        <f t="shared" si="1"/>
        <v>Josh Hathaway</v>
      </c>
      <c r="B27" s="5"/>
      <c r="C27" s="6">
        <f t="shared" si="2"/>
        <v>2.25</v>
      </c>
      <c r="D27" s="6">
        <f t="shared" si="2"/>
        <v>0.15</v>
      </c>
      <c r="E27" s="6">
        <f t="shared" si="2"/>
        <v>0.65</v>
      </c>
      <c r="F27" s="6">
        <f t="shared" si="2"/>
        <v>4.0999999999999996</v>
      </c>
      <c r="G27" s="6">
        <f t="shared" si="2"/>
        <v>0.6</v>
      </c>
      <c r="H27" s="6">
        <f t="shared" si="2"/>
        <v>0.55000000000000004</v>
      </c>
      <c r="I27" s="6">
        <f t="shared" si="2"/>
        <v>0.5</v>
      </c>
      <c r="J27" s="6">
        <f t="shared" si="2"/>
        <v>1.2</v>
      </c>
      <c r="K27" s="6">
        <f t="shared" si="2"/>
        <v>0</v>
      </c>
      <c r="L27" s="6">
        <f t="shared" si="2"/>
        <v>0.05</v>
      </c>
      <c r="M27" s="6">
        <f t="shared" si="2"/>
        <v>5.6</v>
      </c>
    </row>
    <row r="28" spans="1:13" x14ac:dyDescent="0.25">
      <c r="A28" s="4" t="str">
        <f t="shared" si="1"/>
        <v>Josh Rowcliffe</v>
      </c>
      <c r="B28" s="5"/>
      <c r="C28" s="6">
        <f t="shared" si="2"/>
        <v>3.606060606060606</v>
      </c>
      <c r="D28" s="6">
        <f t="shared" si="2"/>
        <v>2.7878787878787881</v>
      </c>
      <c r="E28" s="6">
        <f t="shared" si="2"/>
        <v>1.1515151515151516</v>
      </c>
      <c r="F28" s="6">
        <f t="shared" si="2"/>
        <v>7.9393939393939394</v>
      </c>
      <c r="G28" s="6">
        <f t="shared" si="2"/>
        <v>2.1818181818181817</v>
      </c>
      <c r="H28" s="6">
        <f t="shared" si="2"/>
        <v>0.87878787878787878</v>
      </c>
      <c r="I28" s="6">
        <f t="shared" si="2"/>
        <v>0.24242424242424243</v>
      </c>
      <c r="J28" s="6">
        <f t="shared" si="2"/>
        <v>1.2727272727272727</v>
      </c>
      <c r="K28" s="6">
        <f t="shared" si="2"/>
        <v>0</v>
      </c>
      <c r="L28" s="6">
        <f t="shared" si="2"/>
        <v>3.0303030303030304E-2</v>
      </c>
      <c r="M28" s="6">
        <f t="shared" si="2"/>
        <v>16.727272727272727</v>
      </c>
    </row>
    <row r="29" spans="1:13" x14ac:dyDescent="0.25">
      <c r="A29" s="4" t="str">
        <f t="shared" si="1"/>
        <v>Sam Burton</v>
      </c>
      <c r="B29" s="5"/>
      <c r="C29" s="6">
        <f t="shared" si="2"/>
        <v>2.5384615384615383</v>
      </c>
      <c r="D29" s="6">
        <f t="shared" si="2"/>
        <v>0.15384615384615385</v>
      </c>
      <c r="E29" s="6">
        <f t="shared" si="2"/>
        <v>0.15384615384615385</v>
      </c>
      <c r="F29" s="6">
        <f t="shared" si="2"/>
        <v>5.7692307692307692</v>
      </c>
      <c r="G29" s="6">
        <f t="shared" si="2"/>
        <v>0.69230769230769229</v>
      </c>
      <c r="H29" s="6">
        <f t="shared" si="2"/>
        <v>0.46153846153846156</v>
      </c>
      <c r="I29" s="6">
        <f t="shared" si="2"/>
        <v>0.53846153846153844</v>
      </c>
      <c r="J29" s="6">
        <f t="shared" si="2"/>
        <v>1.1538461538461537</v>
      </c>
      <c r="K29" s="6">
        <f t="shared" si="2"/>
        <v>0</v>
      </c>
      <c r="L29" s="6">
        <f t="shared" si="2"/>
        <v>0</v>
      </c>
      <c r="M29" s="6">
        <f t="shared" si="2"/>
        <v>5.6923076923076925</v>
      </c>
    </row>
    <row r="30" spans="1:13" x14ac:dyDescent="0.25">
      <c r="A30" s="4" t="str">
        <f t="shared" si="1"/>
        <v>Sebastian Kouw</v>
      </c>
      <c r="B30" s="5"/>
      <c r="C30" s="6">
        <f t="shared" si="2"/>
        <v>2.5652173913043477</v>
      </c>
      <c r="D30" s="6">
        <f t="shared" si="2"/>
        <v>1.2173913043478262</v>
      </c>
      <c r="E30" s="6">
        <f t="shared" si="2"/>
        <v>1.7826086956521738</v>
      </c>
      <c r="F30" s="6">
        <f t="shared" si="2"/>
        <v>4.5217391304347823</v>
      </c>
      <c r="G30" s="6">
        <f t="shared" si="2"/>
        <v>1.9565217391304348</v>
      </c>
      <c r="H30" s="6">
        <f t="shared" si="2"/>
        <v>1.5217391304347827</v>
      </c>
      <c r="I30" s="6">
        <f t="shared" si="2"/>
        <v>4.3478260869565216E-2</v>
      </c>
      <c r="J30" s="6">
        <f t="shared" si="2"/>
        <v>1.4347826086956521</v>
      </c>
      <c r="K30" s="6">
        <f t="shared" si="2"/>
        <v>0</v>
      </c>
      <c r="L30" s="6">
        <f t="shared" si="2"/>
        <v>0</v>
      </c>
      <c r="M30" s="6">
        <f t="shared" si="2"/>
        <v>10.565217391304348</v>
      </c>
    </row>
    <row r="31" spans="1:13" x14ac:dyDescent="0.25">
      <c r="A31" s="4" t="str">
        <f t="shared" si="1"/>
        <v>Aaron Crowe</v>
      </c>
      <c r="B31" s="3"/>
      <c r="C31" s="6">
        <f t="shared" si="2"/>
        <v>1</v>
      </c>
      <c r="D31" s="6">
        <f t="shared" si="2"/>
        <v>4</v>
      </c>
      <c r="E31" s="6">
        <f t="shared" si="2"/>
        <v>0</v>
      </c>
      <c r="F31" s="6">
        <f t="shared" si="2"/>
        <v>2</v>
      </c>
      <c r="G31" s="6">
        <f t="shared" si="2"/>
        <v>1</v>
      </c>
      <c r="H31" s="6">
        <f t="shared" si="2"/>
        <v>0</v>
      </c>
      <c r="I31" s="6">
        <f t="shared" si="2"/>
        <v>0</v>
      </c>
      <c r="J31" s="6">
        <f t="shared" si="2"/>
        <v>0</v>
      </c>
      <c r="K31" s="6">
        <f t="shared" si="2"/>
        <v>0</v>
      </c>
      <c r="L31" s="6">
        <f t="shared" si="2"/>
        <v>0</v>
      </c>
      <c r="M31" s="6">
        <f t="shared" si="2"/>
        <v>14</v>
      </c>
    </row>
    <row r="32" spans="1:13" x14ac:dyDescent="0.25">
      <c r="A32" s="4" t="str">
        <f t="shared" si="1"/>
        <v>Glenn Morrison</v>
      </c>
      <c r="B32" s="3"/>
      <c r="C32" s="6">
        <f t="shared" si="2"/>
        <v>6.5</v>
      </c>
      <c r="D32" s="6">
        <f t="shared" si="2"/>
        <v>0</v>
      </c>
      <c r="E32" s="6">
        <f t="shared" si="2"/>
        <v>3.5</v>
      </c>
      <c r="F32" s="6">
        <f t="shared" si="2"/>
        <v>13</v>
      </c>
      <c r="G32" s="6">
        <f t="shared" si="2"/>
        <v>0.75</v>
      </c>
      <c r="H32" s="6">
        <f t="shared" si="2"/>
        <v>0.75</v>
      </c>
      <c r="I32" s="6">
        <f t="shared" si="2"/>
        <v>2</v>
      </c>
      <c r="J32" s="6">
        <f t="shared" si="2"/>
        <v>0.75</v>
      </c>
      <c r="K32" s="6">
        <f t="shared" si="2"/>
        <v>0</v>
      </c>
      <c r="L32" s="6">
        <f t="shared" si="2"/>
        <v>0</v>
      </c>
      <c r="M32" s="6">
        <f t="shared" si="2"/>
        <v>16.5</v>
      </c>
    </row>
    <row r="33" spans="1:13" x14ac:dyDescent="0.25">
      <c r="A33" s="4" t="str">
        <f t="shared" si="1"/>
        <v>Mitch Barbara</v>
      </c>
      <c r="B33" s="3"/>
      <c r="C33" s="6">
        <f t="shared" si="2"/>
        <v>2.3333333333333335</v>
      </c>
      <c r="D33" s="6">
        <f t="shared" si="2"/>
        <v>1.3333333333333333</v>
      </c>
      <c r="E33" s="6">
        <f t="shared" si="2"/>
        <v>0.66666666666666663</v>
      </c>
      <c r="F33" s="6">
        <f t="shared" si="2"/>
        <v>1.6666666666666667</v>
      </c>
      <c r="G33" s="6">
        <f t="shared" si="2"/>
        <v>2.3333333333333335</v>
      </c>
      <c r="H33" s="6">
        <f t="shared" si="2"/>
        <v>1</v>
      </c>
      <c r="I33" s="6">
        <f t="shared" si="2"/>
        <v>0.66666666666666663</v>
      </c>
      <c r="J33" s="6">
        <f t="shared" si="2"/>
        <v>0.66666666666666663</v>
      </c>
      <c r="K33" s="6">
        <f t="shared" si="2"/>
        <v>0</v>
      </c>
      <c r="L33" s="6">
        <f t="shared" si="2"/>
        <v>0</v>
      </c>
      <c r="M33" s="6">
        <f t="shared" si="2"/>
        <v>9.3333333333333339</v>
      </c>
    </row>
    <row r="34" spans="1:13" x14ac:dyDescent="0.25">
      <c r="A34" s="4" t="str">
        <f t="shared" si="1"/>
        <v xml:space="preserve"> </v>
      </c>
      <c r="B34" s="3"/>
      <c r="C34" s="6" t="str">
        <f t="shared" si="2"/>
        <v xml:space="preserve"> </v>
      </c>
      <c r="D34" s="6" t="str">
        <f t="shared" si="2"/>
        <v xml:space="preserve"> </v>
      </c>
      <c r="E34" s="6" t="str">
        <f t="shared" si="2"/>
        <v xml:space="preserve"> </v>
      </c>
      <c r="F34" s="6" t="str">
        <f t="shared" si="2"/>
        <v xml:space="preserve"> </v>
      </c>
      <c r="G34" s="6" t="str">
        <f t="shared" si="2"/>
        <v xml:space="preserve"> </v>
      </c>
      <c r="H34" s="6" t="str">
        <f t="shared" si="2"/>
        <v xml:space="preserve"> </v>
      </c>
      <c r="I34" s="6" t="str">
        <f t="shared" si="2"/>
        <v xml:space="preserve"> </v>
      </c>
      <c r="J34" s="6" t="str">
        <f t="shared" si="2"/>
        <v xml:space="preserve"> </v>
      </c>
      <c r="K34" s="6" t="str">
        <f t="shared" si="2"/>
        <v xml:space="preserve"> </v>
      </c>
      <c r="L34" s="6" t="str">
        <f t="shared" si="2"/>
        <v xml:space="preserve"> </v>
      </c>
      <c r="M34" s="6" t="str">
        <f t="shared" si="2"/>
        <v xml:space="preserve"> </v>
      </c>
    </row>
  </sheetData>
  <mergeCells count="3">
    <mergeCell ref="A19:M19"/>
    <mergeCell ref="A20:M20"/>
    <mergeCell ref="A1:O1"/>
  </mergeCells>
  <conditionalFormatting sqref="A3">
    <cfRule type="expression" dxfId="13" priority="2">
      <formula>O3&gt;11</formula>
    </cfRule>
  </conditionalFormatting>
  <conditionalFormatting sqref="A4:A14">
    <cfRule type="expression" dxfId="12" priority="1">
      <formula>O4&gt;11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34"/>
  <sheetViews>
    <sheetView workbookViewId="0">
      <selection activeCell="A3" sqref="A3:M14"/>
    </sheetView>
  </sheetViews>
  <sheetFormatPr defaultRowHeight="15" x14ac:dyDescent="0.25"/>
  <cols>
    <col min="1" max="1" width="19" bestFit="1" customWidth="1"/>
    <col min="2" max="2" width="13.5703125" bestFit="1" customWidth="1"/>
    <col min="3" max="13" width="9.140625" customWidth="1"/>
    <col min="14" max="14" width="17" bestFit="1" customWidth="1"/>
    <col min="15" max="15" width="15.140625" bestFit="1" customWidth="1"/>
  </cols>
  <sheetData>
    <row r="1" spans="1:16" x14ac:dyDescent="0.25">
      <c r="A1" s="36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9" t="s">
        <v>34</v>
      </c>
    </row>
    <row r="2" spans="1:16" x14ac:dyDescent="0.25">
      <c r="A2" s="3" t="s">
        <v>12</v>
      </c>
      <c r="B2" s="3" t="s">
        <v>11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23</v>
      </c>
      <c r="N2" s="8" t="s">
        <v>187</v>
      </c>
      <c r="O2" s="8" t="s">
        <v>188</v>
      </c>
    </row>
    <row r="3" spans="1:16" x14ac:dyDescent="0.25">
      <c r="A3" s="13" t="s">
        <v>25</v>
      </c>
      <c r="B3" s="5">
        <v>27</v>
      </c>
      <c r="C3" s="5">
        <v>65</v>
      </c>
      <c r="D3" s="5">
        <v>19</v>
      </c>
      <c r="E3" s="5">
        <v>74</v>
      </c>
      <c r="F3" s="5">
        <v>184</v>
      </c>
      <c r="G3" s="5">
        <v>54</v>
      </c>
      <c r="H3" s="5">
        <v>26</v>
      </c>
      <c r="I3" s="5">
        <v>23</v>
      </c>
      <c r="J3" s="5">
        <v>84</v>
      </c>
      <c r="K3" s="5">
        <v>3</v>
      </c>
      <c r="L3" s="5">
        <v>2</v>
      </c>
      <c r="M3" s="5">
        <v>261</v>
      </c>
      <c r="N3" s="8">
        <f>VLOOKUP(A3,Games!$A$2:$D$626,3,FALSE)</f>
        <v>1</v>
      </c>
      <c r="O3" s="8">
        <f>VLOOKUP(A3,Games!$A$2:$D$626,4,FALSE)</f>
        <v>28</v>
      </c>
    </row>
    <row r="4" spans="1:16" x14ac:dyDescent="0.25">
      <c r="A4" s="13" t="s">
        <v>26</v>
      </c>
      <c r="B4" s="5">
        <v>22</v>
      </c>
      <c r="C4" s="5">
        <v>49</v>
      </c>
      <c r="D4" s="5"/>
      <c r="E4" s="5">
        <v>10</v>
      </c>
      <c r="F4" s="5">
        <v>184</v>
      </c>
      <c r="G4" s="5">
        <v>28</v>
      </c>
      <c r="H4" s="5">
        <v>6</v>
      </c>
      <c r="I4" s="5">
        <v>24</v>
      </c>
      <c r="J4" s="5">
        <v>42</v>
      </c>
      <c r="K4" s="5">
        <v>1</v>
      </c>
      <c r="L4" s="5"/>
      <c r="M4" s="5">
        <v>108</v>
      </c>
      <c r="N4" s="8">
        <f>VLOOKUP(A4,Games!$A$2:$D$626,3,FALSE)</f>
        <v>0</v>
      </c>
      <c r="O4" s="8">
        <f>VLOOKUP(A4,Games!$A$2:$D$626,4,FALSE)</f>
        <v>22</v>
      </c>
    </row>
    <row r="5" spans="1:16" x14ac:dyDescent="0.25">
      <c r="A5" s="13" t="s">
        <v>27</v>
      </c>
      <c r="B5" s="5">
        <v>29</v>
      </c>
      <c r="C5" s="5">
        <v>140</v>
      </c>
      <c r="D5" s="5">
        <v>74</v>
      </c>
      <c r="E5" s="5">
        <v>78</v>
      </c>
      <c r="F5" s="5">
        <v>124</v>
      </c>
      <c r="G5" s="5">
        <v>64</v>
      </c>
      <c r="H5" s="5">
        <v>34</v>
      </c>
      <c r="I5" s="5">
        <v>3</v>
      </c>
      <c r="J5" s="5">
        <v>53</v>
      </c>
      <c r="K5" s="5"/>
      <c r="L5" s="5">
        <v>1</v>
      </c>
      <c r="M5" s="5">
        <v>580</v>
      </c>
      <c r="N5" s="8">
        <f>VLOOKUP(A5,Games!$A$2:$D$626,3,FALSE)</f>
        <v>0</v>
      </c>
      <c r="O5" s="8">
        <f>VLOOKUP(A5,Games!$A$2:$D$626,4,FALSE)</f>
        <v>29</v>
      </c>
    </row>
    <row r="6" spans="1:16" x14ac:dyDescent="0.25">
      <c r="A6" s="13" t="s">
        <v>28</v>
      </c>
      <c r="B6" s="5">
        <v>2</v>
      </c>
      <c r="C6" s="5">
        <v>3</v>
      </c>
      <c r="D6" s="5"/>
      <c r="E6" s="5">
        <v>2</v>
      </c>
      <c r="F6" s="5">
        <v>6</v>
      </c>
      <c r="G6" s="5">
        <v>1</v>
      </c>
      <c r="H6" s="5">
        <v>3</v>
      </c>
      <c r="I6" s="5"/>
      <c r="J6" s="5">
        <v>3</v>
      </c>
      <c r="K6" s="5"/>
      <c r="L6" s="5"/>
      <c r="M6" s="5">
        <v>8</v>
      </c>
      <c r="N6" s="8">
        <f>VLOOKUP(A6,Games!$A$2:$D$626,3,FALSE)</f>
        <v>0</v>
      </c>
      <c r="O6" s="8">
        <f>VLOOKUP(A6,Games!$A$2:$D$626,4,FALSE)</f>
        <v>2</v>
      </c>
    </row>
    <row r="7" spans="1:16" x14ac:dyDescent="0.25">
      <c r="A7" s="13" t="s">
        <v>158</v>
      </c>
      <c r="B7" s="5">
        <v>3</v>
      </c>
      <c r="C7" s="5">
        <v>2</v>
      </c>
      <c r="D7" s="5">
        <v>3</v>
      </c>
      <c r="E7" s="5"/>
      <c r="F7" s="5">
        <v>3</v>
      </c>
      <c r="G7" s="5">
        <v>6</v>
      </c>
      <c r="H7" s="5">
        <v>5</v>
      </c>
      <c r="I7" s="5"/>
      <c r="J7" s="5">
        <v>6</v>
      </c>
      <c r="K7" s="5"/>
      <c r="L7" s="5"/>
      <c r="M7" s="5">
        <v>13</v>
      </c>
      <c r="N7" s="8">
        <f>VLOOKUP(A7,Games!$A$2:$D$626,3,FALSE)</f>
        <v>0</v>
      </c>
      <c r="O7" s="8">
        <f>VLOOKUP(A7,Games!$A$2:$D$626,4,FALSE)</f>
        <v>3</v>
      </c>
    </row>
    <row r="8" spans="1:16" x14ac:dyDescent="0.25">
      <c r="A8" s="13" t="s">
        <v>29</v>
      </c>
      <c r="B8" s="5">
        <v>11</v>
      </c>
      <c r="C8" s="5">
        <v>5</v>
      </c>
      <c r="D8" s="5">
        <v>3</v>
      </c>
      <c r="E8" s="5">
        <v>2</v>
      </c>
      <c r="F8" s="5">
        <v>28</v>
      </c>
      <c r="G8" s="5">
        <v>15</v>
      </c>
      <c r="H8" s="5">
        <v>6</v>
      </c>
      <c r="I8" s="5">
        <v>3</v>
      </c>
      <c r="J8" s="5">
        <v>20</v>
      </c>
      <c r="K8" s="5"/>
      <c r="L8" s="5">
        <v>1</v>
      </c>
      <c r="M8" s="5">
        <v>21</v>
      </c>
      <c r="N8" s="8">
        <f>VLOOKUP(A8,Games!$A$2:$D$626,3,FALSE)</f>
        <v>0</v>
      </c>
      <c r="O8" s="8">
        <f>VLOOKUP(A8,Games!$A$2:$D$626,4,FALSE)</f>
        <v>11</v>
      </c>
    </row>
    <row r="9" spans="1:16" x14ac:dyDescent="0.25">
      <c r="A9" s="13" t="s">
        <v>30</v>
      </c>
      <c r="B9" s="5">
        <v>28</v>
      </c>
      <c r="C9" s="5">
        <v>42</v>
      </c>
      <c r="D9" s="5">
        <v>5</v>
      </c>
      <c r="E9" s="5">
        <v>6</v>
      </c>
      <c r="F9" s="5">
        <v>163</v>
      </c>
      <c r="G9" s="5">
        <v>77</v>
      </c>
      <c r="H9" s="5">
        <v>42</v>
      </c>
      <c r="I9" s="5">
        <v>16</v>
      </c>
      <c r="J9" s="5">
        <v>15</v>
      </c>
      <c r="K9" s="5">
        <v>4</v>
      </c>
      <c r="L9" s="5"/>
      <c r="M9" s="5">
        <v>105</v>
      </c>
      <c r="N9" s="8">
        <f>VLOOKUP(A9,Games!$A$2:$D$626,3,FALSE)</f>
        <v>0</v>
      </c>
      <c r="O9" s="8">
        <f>VLOOKUP(A9,Games!$A$2:$D$626,4,FALSE)</f>
        <v>28</v>
      </c>
    </row>
    <row r="10" spans="1:16" x14ac:dyDescent="0.25">
      <c r="A10" s="13" t="s">
        <v>31</v>
      </c>
      <c r="B10" s="5">
        <v>24</v>
      </c>
      <c r="C10" s="5">
        <v>52</v>
      </c>
      <c r="D10" s="5">
        <v>5</v>
      </c>
      <c r="E10" s="5">
        <v>18</v>
      </c>
      <c r="F10" s="5">
        <v>76</v>
      </c>
      <c r="G10" s="5">
        <v>48</v>
      </c>
      <c r="H10" s="5">
        <v>23</v>
      </c>
      <c r="I10" s="5">
        <v>1</v>
      </c>
      <c r="J10" s="5">
        <v>35</v>
      </c>
      <c r="K10" s="5"/>
      <c r="L10" s="5">
        <v>1</v>
      </c>
      <c r="M10" s="5">
        <v>137</v>
      </c>
      <c r="N10" s="8">
        <f>VLOOKUP(A10,Games!$A$2:$D$626,3,FALSE)</f>
        <v>0</v>
      </c>
      <c r="O10" s="8">
        <f>VLOOKUP(A10,Games!$A$2:$D$626,4,FALSE)</f>
        <v>24</v>
      </c>
    </row>
    <row r="11" spans="1:16" x14ac:dyDescent="0.25">
      <c r="A11" s="13" t="s">
        <v>32</v>
      </c>
      <c r="B11" s="5">
        <v>31</v>
      </c>
      <c r="C11" s="5">
        <v>54</v>
      </c>
      <c r="D11" s="5"/>
      <c r="E11" s="5">
        <v>18</v>
      </c>
      <c r="F11" s="5">
        <v>174</v>
      </c>
      <c r="G11" s="5">
        <v>15</v>
      </c>
      <c r="H11" s="5">
        <v>14</v>
      </c>
      <c r="I11" s="5">
        <v>6</v>
      </c>
      <c r="J11" s="5">
        <v>66</v>
      </c>
      <c r="K11" s="5"/>
      <c r="L11" s="5"/>
      <c r="M11" s="5">
        <v>126</v>
      </c>
      <c r="N11" s="8">
        <f>VLOOKUP(A11,Games!$A$2:$D$626,3,FALSE)</f>
        <v>0</v>
      </c>
      <c r="O11" s="8">
        <f>VLOOKUP(A11,Games!$A$2:$D$626,4,FALSE)</f>
        <v>31</v>
      </c>
    </row>
    <row r="12" spans="1:16" x14ac:dyDescent="0.25">
      <c r="A12" s="13" t="s">
        <v>33</v>
      </c>
      <c r="B12" s="3">
        <v>29</v>
      </c>
      <c r="C12" s="3">
        <v>19</v>
      </c>
      <c r="D12" s="3">
        <v>16</v>
      </c>
      <c r="E12" s="3">
        <v>2</v>
      </c>
      <c r="F12" s="3">
        <v>88</v>
      </c>
      <c r="G12" s="3">
        <v>26</v>
      </c>
      <c r="H12" s="3">
        <v>18</v>
      </c>
      <c r="I12" s="3"/>
      <c r="J12" s="3">
        <v>55</v>
      </c>
      <c r="K12" s="3"/>
      <c r="L12" s="3"/>
      <c r="M12" s="3">
        <v>88</v>
      </c>
      <c r="N12" s="8">
        <f>VLOOKUP(A12,Games!$A$2:$D$626,3,FALSE)</f>
        <v>0</v>
      </c>
      <c r="O12" s="8">
        <f>VLOOKUP(A12,Games!$A$2:$D$626,4,FALSE)</f>
        <v>29</v>
      </c>
    </row>
    <row r="13" spans="1:16" x14ac:dyDescent="0.25">
      <c r="A13" s="13" t="s">
        <v>166</v>
      </c>
      <c r="B13" s="8">
        <v>3</v>
      </c>
      <c r="C13" s="8">
        <v>4</v>
      </c>
      <c r="D13" s="8"/>
      <c r="E13" s="8"/>
      <c r="F13" s="8">
        <v>6</v>
      </c>
      <c r="G13" s="8">
        <v>3</v>
      </c>
      <c r="H13" s="8">
        <v>4</v>
      </c>
      <c r="I13" s="8"/>
      <c r="J13" s="8">
        <v>5</v>
      </c>
      <c r="K13" s="8"/>
      <c r="L13" s="8"/>
      <c r="M13" s="8">
        <v>8</v>
      </c>
      <c r="N13" s="8">
        <f>VLOOKUP(A13,Games!$A$2:$D$626,3,FALSE)</f>
        <v>0</v>
      </c>
      <c r="O13" s="8">
        <f>VLOOKUP(A13,Games!$A$2:$D$626,4,FALSE)</f>
        <v>3</v>
      </c>
    </row>
    <row r="14" spans="1:16" x14ac:dyDescent="0.25">
      <c r="A14" s="13" t="s">
        <v>171</v>
      </c>
      <c r="B14" s="8">
        <v>1</v>
      </c>
      <c r="C14" s="8">
        <v>1</v>
      </c>
      <c r="D14" s="8"/>
      <c r="E14" s="8"/>
      <c r="F14" s="8">
        <v>2</v>
      </c>
      <c r="G14" s="8">
        <v>2</v>
      </c>
      <c r="H14" s="8">
        <v>1</v>
      </c>
      <c r="I14" s="8"/>
      <c r="J14" s="8">
        <v>3</v>
      </c>
      <c r="K14" s="8"/>
      <c r="L14" s="8"/>
      <c r="M14" s="8">
        <v>2</v>
      </c>
      <c r="N14" s="8">
        <f>VLOOKUP(A14,Games!$A$2:$D$626,3,FALSE)</f>
        <v>0</v>
      </c>
      <c r="O14" s="8">
        <f>VLOOKUP(A14,Games!$A$2:$D$626,4,FALSE)</f>
        <v>1</v>
      </c>
    </row>
    <row r="15" spans="1:16" x14ac:dyDescent="0.25">
      <c r="A15" s="1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8"/>
      <c r="O15" s="8"/>
    </row>
    <row r="19" spans="1:13" x14ac:dyDescent="0.25">
      <c r="A19" s="29" t="s">
        <v>24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x14ac:dyDescent="0.25">
      <c r="A20" s="34" t="s">
        <v>34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x14ac:dyDescent="0.25">
      <c r="A21" s="3" t="s">
        <v>12</v>
      </c>
      <c r="B21" s="3" t="s">
        <v>11</v>
      </c>
      <c r="C21" s="3" t="s">
        <v>13</v>
      </c>
      <c r="D21" s="3" t="s">
        <v>14</v>
      </c>
      <c r="E21" s="3" t="s">
        <v>15</v>
      </c>
      <c r="F21" s="3" t="s">
        <v>16</v>
      </c>
      <c r="G21" s="3" t="s">
        <v>17</v>
      </c>
      <c r="H21" s="3" t="s">
        <v>18</v>
      </c>
      <c r="I21" s="3" t="s">
        <v>19</v>
      </c>
      <c r="J21" s="3" t="s">
        <v>20</v>
      </c>
      <c r="K21" s="3" t="s">
        <v>21</v>
      </c>
      <c r="L21" s="3" t="s">
        <v>22</v>
      </c>
      <c r="M21" s="3" t="s">
        <v>23</v>
      </c>
    </row>
    <row r="22" spans="1:13" x14ac:dyDescent="0.25">
      <c r="A22" s="4" t="str">
        <f>IF(A3=""," ",A3)</f>
        <v>Alex Burr</v>
      </c>
      <c r="B22" s="5"/>
      <c r="C22" s="6">
        <f>IF(ISNUMBER($B3),C3/$B3," ")</f>
        <v>2.4074074074074074</v>
      </c>
      <c r="D22" s="6">
        <f t="shared" ref="D22:M22" si="0">IF(ISNUMBER($B3),D3/$B3," ")</f>
        <v>0.70370370370370372</v>
      </c>
      <c r="E22" s="6">
        <f t="shared" si="0"/>
        <v>2.7407407407407409</v>
      </c>
      <c r="F22" s="6">
        <f t="shared" si="0"/>
        <v>6.8148148148148149</v>
      </c>
      <c r="G22" s="6">
        <f t="shared" si="0"/>
        <v>2</v>
      </c>
      <c r="H22" s="6">
        <f t="shared" si="0"/>
        <v>0.96296296296296291</v>
      </c>
      <c r="I22" s="6">
        <f t="shared" si="0"/>
        <v>0.85185185185185186</v>
      </c>
      <c r="J22" s="6">
        <f t="shared" si="0"/>
        <v>3.1111111111111112</v>
      </c>
      <c r="K22" s="6">
        <f t="shared" si="0"/>
        <v>0.1111111111111111</v>
      </c>
      <c r="L22" s="6">
        <f t="shared" si="0"/>
        <v>7.407407407407407E-2</v>
      </c>
      <c r="M22" s="6">
        <f t="shared" si="0"/>
        <v>9.6666666666666661</v>
      </c>
    </row>
    <row r="23" spans="1:13" x14ac:dyDescent="0.25">
      <c r="A23" s="4" t="str">
        <f t="shared" ref="A23:A34" si="1">IF(A4=""," ",A4)</f>
        <v>Alex Royston</v>
      </c>
      <c r="B23" s="5"/>
      <c r="C23" s="6">
        <f t="shared" ref="C23:M34" si="2">IF(ISNUMBER($B4),C4/$B4," ")</f>
        <v>2.2272727272727271</v>
      </c>
      <c r="D23" s="6">
        <f t="shared" si="2"/>
        <v>0</v>
      </c>
      <c r="E23" s="6">
        <f t="shared" si="2"/>
        <v>0.45454545454545453</v>
      </c>
      <c r="F23" s="6">
        <f t="shared" si="2"/>
        <v>8.3636363636363633</v>
      </c>
      <c r="G23" s="6">
        <f t="shared" si="2"/>
        <v>1.2727272727272727</v>
      </c>
      <c r="H23" s="6">
        <f t="shared" si="2"/>
        <v>0.27272727272727271</v>
      </c>
      <c r="I23" s="6">
        <f t="shared" si="2"/>
        <v>1.0909090909090908</v>
      </c>
      <c r="J23" s="6">
        <f t="shared" si="2"/>
        <v>1.9090909090909092</v>
      </c>
      <c r="K23" s="6">
        <f t="shared" si="2"/>
        <v>4.5454545454545456E-2</v>
      </c>
      <c r="L23" s="6">
        <f t="shared" si="2"/>
        <v>0</v>
      </c>
      <c r="M23" s="6">
        <f t="shared" si="2"/>
        <v>4.9090909090909092</v>
      </c>
    </row>
    <row r="24" spans="1:13" x14ac:dyDescent="0.25">
      <c r="A24" s="4" t="str">
        <f t="shared" si="1"/>
        <v>Brad Dwyer</v>
      </c>
      <c r="B24" s="5"/>
      <c r="C24" s="6">
        <f t="shared" si="2"/>
        <v>4.8275862068965516</v>
      </c>
      <c r="D24" s="6">
        <f t="shared" si="2"/>
        <v>2.5517241379310347</v>
      </c>
      <c r="E24" s="6">
        <f t="shared" si="2"/>
        <v>2.6896551724137931</v>
      </c>
      <c r="F24" s="6">
        <f t="shared" si="2"/>
        <v>4.2758620689655169</v>
      </c>
      <c r="G24" s="6">
        <f t="shared" si="2"/>
        <v>2.2068965517241379</v>
      </c>
      <c r="H24" s="6">
        <f t="shared" si="2"/>
        <v>1.1724137931034482</v>
      </c>
      <c r="I24" s="6">
        <f t="shared" si="2"/>
        <v>0.10344827586206896</v>
      </c>
      <c r="J24" s="6">
        <f t="shared" si="2"/>
        <v>1.8275862068965518</v>
      </c>
      <c r="K24" s="6">
        <f t="shared" si="2"/>
        <v>0</v>
      </c>
      <c r="L24" s="6">
        <f t="shared" si="2"/>
        <v>3.4482758620689655E-2</v>
      </c>
      <c r="M24" s="6">
        <f t="shared" si="2"/>
        <v>20</v>
      </c>
    </row>
    <row r="25" spans="1:13" x14ac:dyDescent="0.25">
      <c r="A25" s="4" t="str">
        <f t="shared" si="1"/>
        <v>David Bain-Smith</v>
      </c>
      <c r="B25" s="5"/>
      <c r="C25" s="6">
        <f t="shared" si="2"/>
        <v>1.5</v>
      </c>
      <c r="D25" s="6">
        <f t="shared" si="2"/>
        <v>0</v>
      </c>
      <c r="E25" s="6">
        <f t="shared" si="2"/>
        <v>1</v>
      </c>
      <c r="F25" s="6">
        <f t="shared" si="2"/>
        <v>3</v>
      </c>
      <c r="G25" s="6">
        <f t="shared" si="2"/>
        <v>0.5</v>
      </c>
      <c r="H25" s="6">
        <f t="shared" si="2"/>
        <v>1.5</v>
      </c>
      <c r="I25" s="6">
        <f t="shared" si="2"/>
        <v>0</v>
      </c>
      <c r="J25" s="6">
        <f t="shared" si="2"/>
        <v>1.5</v>
      </c>
      <c r="K25" s="6">
        <f t="shared" si="2"/>
        <v>0</v>
      </c>
      <c r="L25" s="6">
        <f t="shared" si="2"/>
        <v>0</v>
      </c>
      <c r="M25" s="6">
        <f t="shared" si="2"/>
        <v>4</v>
      </c>
    </row>
    <row r="26" spans="1:13" x14ac:dyDescent="0.25">
      <c r="A26" s="4" t="str">
        <f t="shared" si="1"/>
        <v>Jeremy Mukherjee</v>
      </c>
      <c r="B26" s="5"/>
      <c r="C26" s="6">
        <f t="shared" si="2"/>
        <v>0.66666666666666663</v>
      </c>
      <c r="D26" s="6">
        <f t="shared" si="2"/>
        <v>1</v>
      </c>
      <c r="E26" s="6">
        <f t="shared" si="2"/>
        <v>0</v>
      </c>
      <c r="F26" s="6">
        <f t="shared" si="2"/>
        <v>1</v>
      </c>
      <c r="G26" s="6">
        <f t="shared" si="2"/>
        <v>2</v>
      </c>
      <c r="H26" s="6">
        <f t="shared" si="2"/>
        <v>1.6666666666666667</v>
      </c>
      <c r="I26" s="6">
        <f t="shared" si="2"/>
        <v>0</v>
      </c>
      <c r="J26" s="6">
        <f t="shared" si="2"/>
        <v>2</v>
      </c>
      <c r="K26" s="6">
        <f t="shared" si="2"/>
        <v>0</v>
      </c>
      <c r="L26" s="6">
        <f t="shared" si="2"/>
        <v>0</v>
      </c>
      <c r="M26" s="6">
        <f t="shared" si="2"/>
        <v>4.333333333333333</v>
      </c>
    </row>
    <row r="27" spans="1:13" x14ac:dyDescent="0.25">
      <c r="A27" s="4" t="str">
        <f t="shared" si="1"/>
        <v>Jim Ross</v>
      </c>
      <c r="B27" s="5"/>
      <c r="C27" s="6">
        <f t="shared" si="2"/>
        <v>0.45454545454545453</v>
      </c>
      <c r="D27" s="6">
        <f t="shared" si="2"/>
        <v>0.27272727272727271</v>
      </c>
      <c r="E27" s="6">
        <f t="shared" si="2"/>
        <v>0.18181818181818182</v>
      </c>
      <c r="F27" s="6">
        <f t="shared" si="2"/>
        <v>2.5454545454545454</v>
      </c>
      <c r="G27" s="6">
        <f t="shared" si="2"/>
        <v>1.3636363636363635</v>
      </c>
      <c r="H27" s="6">
        <f t="shared" si="2"/>
        <v>0.54545454545454541</v>
      </c>
      <c r="I27" s="6">
        <f t="shared" si="2"/>
        <v>0.27272727272727271</v>
      </c>
      <c r="J27" s="6">
        <f t="shared" si="2"/>
        <v>1.8181818181818181</v>
      </c>
      <c r="K27" s="6">
        <f t="shared" si="2"/>
        <v>0</v>
      </c>
      <c r="L27" s="6">
        <f t="shared" si="2"/>
        <v>9.0909090909090912E-2</v>
      </c>
      <c r="M27" s="6">
        <f t="shared" si="2"/>
        <v>1.9090909090909092</v>
      </c>
    </row>
    <row r="28" spans="1:13" x14ac:dyDescent="0.25">
      <c r="A28" s="4" t="str">
        <f t="shared" si="1"/>
        <v>Leigh Pederick</v>
      </c>
      <c r="B28" s="5"/>
      <c r="C28" s="6">
        <f t="shared" si="2"/>
        <v>1.5</v>
      </c>
      <c r="D28" s="6">
        <f t="shared" si="2"/>
        <v>0.17857142857142858</v>
      </c>
      <c r="E28" s="6">
        <f t="shared" si="2"/>
        <v>0.21428571428571427</v>
      </c>
      <c r="F28" s="6">
        <f t="shared" si="2"/>
        <v>5.8214285714285712</v>
      </c>
      <c r="G28" s="6">
        <f t="shared" si="2"/>
        <v>2.75</v>
      </c>
      <c r="H28" s="6">
        <f t="shared" si="2"/>
        <v>1.5</v>
      </c>
      <c r="I28" s="6">
        <f t="shared" si="2"/>
        <v>0.5714285714285714</v>
      </c>
      <c r="J28" s="6">
        <f t="shared" si="2"/>
        <v>0.5357142857142857</v>
      </c>
      <c r="K28" s="6">
        <f t="shared" si="2"/>
        <v>0.14285714285714285</v>
      </c>
      <c r="L28" s="6">
        <f t="shared" si="2"/>
        <v>0</v>
      </c>
      <c r="M28" s="6">
        <f t="shared" si="2"/>
        <v>3.75</v>
      </c>
    </row>
    <row r="29" spans="1:13" x14ac:dyDescent="0.25">
      <c r="A29" s="4" t="str">
        <f t="shared" si="1"/>
        <v>Paul Hamilton</v>
      </c>
      <c r="B29" s="5"/>
      <c r="C29" s="6">
        <f t="shared" si="2"/>
        <v>2.1666666666666665</v>
      </c>
      <c r="D29" s="6">
        <f t="shared" si="2"/>
        <v>0.20833333333333334</v>
      </c>
      <c r="E29" s="6">
        <f t="shared" si="2"/>
        <v>0.75</v>
      </c>
      <c r="F29" s="6">
        <f t="shared" si="2"/>
        <v>3.1666666666666665</v>
      </c>
      <c r="G29" s="6">
        <f t="shared" si="2"/>
        <v>2</v>
      </c>
      <c r="H29" s="6">
        <f t="shared" si="2"/>
        <v>0.95833333333333337</v>
      </c>
      <c r="I29" s="6">
        <f t="shared" si="2"/>
        <v>4.1666666666666664E-2</v>
      </c>
      <c r="J29" s="6">
        <f t="shared" si="2"/>
        <v>1.4583333333333333</v>
      </c>
      <c r="K29" s="6">
        <f t="shared" si="2"/>
        <v>0</v>
      </c>
      <c r="L29" s="6">
        <f t="shared" si="2"/>
        <v>4.1666666666666664E-2</v>
      </c>
      <c r="M29" s="6">
        <f t="shared" si="2"/>
        <v>5.708333333333333</v>
      </c>
    </row>
    <row r="30" spans="1:13" x14ac:dyDescent="0.25">
      <c r="A30" s="4" t="str">
        <f t="shared" si="1"/>
        <v>Sheldon Fenning</v>
      </c>
      <c r="B30" s="5"/>
      <c r="C30" s="6">
        <f t="shared" si="2"/>
        <v>1.7419354838709677</v>
      </c>
      <c r="D30" s="6">
        <f t="shared" si="2"/>
        <v>0</v>
      </c>
      <c r="E30" s="6">
        <f t="shared" si="2"/>
        <v>0.58064516129032262</v>
      </c>
      <c r="F30" s="6">
        <f t="shared" si="2"/>
        <v>5.612903225806452</v>
      </c>
      <c r="G30" s="6">
        <f t="shared" si="2"/>
        <v>0.4838709677419355</v>
      </c>
      <c r="H30" s="6">
        <f t="shared" si="2"/>
        <v>0.45161290322580644</v>
      </c>
      <c r="I30" s="6">
        <f t="shared" si="2"/>
        <v>0.19354838709677419</v>
      </c>
      <c r="J30" s="6">
        <f t="shared" si="2"/>
        <v>2.129032258064516</v>
      </c>
      <c r="K30" s="6">
        <f t="shared" si="2"/>
        <v>0</v>
      </c>
      <c r="L30" s="6">
        <f t="shared" si="2"/>
        <v>0</v>
      </c>
      <c r="M30" s="6">
        <f t="shared" si="2"/>
        <v>4.064516129032258</v>
      </c>
    </row>
    <row r="31" spans="1:13" x14ac:dyDescent="0.25">
      <c r="A31" s="4" t="str">
        <f t="shared" si="1"/>
        <v>Tom Wilkinson</v>
      </c>
      <c r="B31" s="3"/>
      <c r="C31" s="6">
        <f t="shared" si="2"/>
        <v>0.65517241379310343</v>
      </c>
      <c r="D31" s="6">
        <f t="shared" si="2"/>
        <v>0.55172413793103448</v>
      </c>
      <c r="E31" s="6">
        <f t="shared" si="2"/>
        <v>6.8965517241379309E-2</v>
      </c>
      <c r="F31" s="6">
        <f t="shared" si="2"/>
        <v>3.0344827586206895</v>
      </c>
      <c r="G31" s="6">
        <f t="shared" si="2"/>
        <v>0.89655172413793105</v>
      </c>
      <c r="H31" s="6">
        <f t="shared" si="2"/>
        <v>0.62068965517241381</v>
      </c>
      <c r="I31" s="6">
        <f t="shared" si="2"/>
        <v>0</v>
      </c>
      <c r="J31" s="6">
        <f t="shared" si="2"/>
        <v>1.896551724137931</v>
      </c>
      <c r="K31" s="6">
        <f t="shared" si="2"/>
        <v>0</v>
      </c>
      <c r="L31" s="6">
        <f t="shared" si="2"/>
        <v>0</v>
      </c>
      <c r="M31" s="6">
        <f t="shared" si="2"/>
        <v>3.0344827586206895</v>
      </c>
    </row>
    <row r="32" spans="1:13" x14ac:dyDescent="0.25">
      <c r="A32" s="4" t="str">
        <f t="shared" si="1"/>
        <v>Marcin Tokarski</v>
      </c>
      <c r="B32" s="3"/>
      <c r="C32" s="6">
        <f t="shared" si="2"/>
        <v>1.3333333333333333</v>
      </c>
      <c r="D32" s="6">
        <f t="shared" si="2"/>
        <v>0</v>
      </c>
      <c r="E32" s="6">
        <f t="shared" si="2"/>
        <v>0</v>
      </c>
      <c r="F32" s="6">
        <f t="shared" si="2"/>
        <v>2</v>
      </c>
      <c r="G32" s="6">
        <f t="shared" si="2"/>
        <v>1</v>
      </c>
      <c r="H32" s="6">
        <f t="shared" si="2"/>
        <v>1.3333333333333333</v>
      </c>
      <c r="I32" s="6">
        <f t="shared" si="2"/>
        <v>0</v>
      </c>
      <c r="J32" s="6">
        <f t="shared" si="2"/>
        <v>1.6666666666666667</v>
      </c>
      <c r="K32" s="6">
        <f t="shared" si="2"/>
        <v>0</v>
      </c>
      <c r="L32" s="6">
        <f t="shared" si="2"/>
        <v>0</v>
      </c>
      <c r="M32" s="6">
        <f t="shared" si="2"/>
        <v>2.6666666666666665</v>
      </c>
    </row>
    <row r="33" spans="1:13" x14ac:dyDescent="0.25">
      <c r="A33" s="4" t="str">
        <f t="shared" si="1"/>
        <v>Matthew Kamarul</v>
      </c>
      <c r="B33" s="3"/>
      <c r="C33" s="6">
        <f t="shared" si="2"/>
        <v>1</v>
      </c>
      <c r="D33" s="6">
        <f t="shared" si="2"/>
        <v>0</v>
      </c>
      <c r="E33" s="6">
        <f t="shared" si="2"/>
        <v>0</v>
      </c>
      <c r="F33" s="6">
        <f t="shared" si="2"/>
        <v>2</v>
      </c>
      <c r="G33" s="6">
        <f t="shared" si="2"/>
        <v>2</v>
      </c>
      <c r="H33" s="6">
        <f t="shared" si="2"/>
        <v>1</v>
      </c>
      <c r="I33" s="6">
        <f t="shared" si="2"/>
        <v>0</v>
      </c>
      <c r="J33" s="6">
        <f t="shared" si="2"/>
        <v>3</v>
      </c>
      <c r="K33" s="6">
        <f t="shared" si="2"/>
        <v>0</v>
      </c>
      <c r="L33" s="6">
        <f t="shared" si="2"/>
        <v>0</v>
      </c>
      <c r="M33" s="6">
        <f t="shared" si="2"/>
        <v>2</v>
      </c>
    </row>
    <row r="34" spans="1:13" x14ac:dyDescent="0.25">
      <c r="A34" s="4" t="str">
        <f t="shared" si="1"/>
        <v xml:space="preserve"> </v>
      </c>
      <c r="B34" s="3"/>
      <c r="C34" s="6" t="str">
        <f t="shared" si="2"/>
        <v xml:space="preserve"> </v>
      </c>
      <c r="D34" s="6" t="str">
        <f t="shared" si="2"/>
        <v xml:space="preserve"> </v>
      </c>
      <c r="E34" s="6" t="str">
        <f t="shared" si="2"/>
        <v xml:space="preserve"> </v>
      </c>
      <c r="F34" s="6" t="str">
        <f t="shared" si="2"/>
        <v xml:space="preserve"> </v>
      </c>
      <c r="G34" s="6" t="str">
        <f t="shared" si="2"/>
        <v xml:space="preserve"> </v>
      </c>
      <c r="H34" s="6" t="str">
        <f t="shared" si="2"/>
        <v xml:space="preserve"> </v>
      </c>
      <c r="I34" s="6" t="str">
        <f t="shared" si="2"/>
        <v xml:space="preserve"> </v>
      </c>
      <c r="J34" s="6" t="str">
        <f t="shared" si="2"/>
        <v xml:space="preserve"> </v>
      </c>
      <c r="K34" s="6" t="str">
        <f t="shared" si="2"/>
        <v xml:space="preserve"> </v>
      </c>
      <c r="L34" s="6" t="str">
        <f t="shared" si="2"/>
        <v xml:space="preserve"> </v>
      </c>
      <c r="M34" s="6" t="str">
        <f t="shared" si="2"/>
        <v xml:space="preserve"> </v>
      </c>
    </row>
  </sheetData>
  <mergeCells count="3">
    <mergeCell ref="A19:M19"/>
    <mergeCell ref="A20:M20"/>
    <mergeCell ref="A1:O1"/>
  </mergeCells>
  <conditionalFormatting sqref="A3">
    <cfRule type="expression" dxfId="11" priority="3">
      <formula>O3&gt;12</formula>
    </cfRule>
  </conditionalFormatting>
  <conditionalFormatting sqref="A4:A14">
    <cfRule type="expression" dxfId="10" priority="1">
      <formula>O4&gt;12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41"/>
  <sheetViews>
    <sheetView workbookViewId="0">
      <selection activeCell="A3" sqref="A3:M19"/>
    </sheetView>
  </sheetViews>
  <sheetFormatPr defaultRowHeight="15" x14ac:dyDescent="0.25"/>
  <cols>
    <col min="1" max="1" width="19" bestFit="1" customWidth="1"/>
    <col min="2" max="2" width="13.5703125" bestFit="1" customWidth="1"/>
    <col min="3" max="13" width="9.140625" customWidth="1"/>
    <col min="14" max="14" width="17" bestFit="1" customWidth="1"/>
    <col min="15" max="15" width="15.140625" bestFit="1" customWidth="1"/>
  </cols>
  <sheetData>
    <row r="1" spans="1:16" x14ac:dyDescent="0.25">
      <c r="A1" s="40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19" t="s">
        <v>45</v>
      </c>
    </row>
    <row r="2" spans="1:16" x14ac:dyDescent="0.25">
      <c r="A2" s="3" t="s">
        <v>12</v>
      </c>
      <c r="B2" s="3" t="s">
        <v>11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23</v>
      </c>
      <c r="N2" s="8" t="s">
        <v>187</v>
      </c>
      <c r="O2" s="8" t="s">
        <v>188</v>
      </c>
    </row>
    <row r="3" spans="1:16" x14ac:dyDescent="0.25">
      <c r="A3" s="13" t="s">
        <v>35</v>
      </c>
      <c r="B3" s="5">
        <v>20</v>
      </c>
      <c r="C3" s="5">
        <v>67</v>
      </c>
      <c r="D3" s="5"/>
      <c r="E3" s="5">
        <v>22</v>
      </c>
      <c r="F3" s="5">
        <v>116</v>
      </c>
      <c r="G3" s="5">
        <v>18</v>
      </c>
      <c r="H3" s="5">
        <v>17</v>
      </c>
      <c r="I3" s="5">
        <v>19</v>
      </c>
      <c r="J3" s="5">
        <v>22</v>
      </c>
      <c r="K3" s="5"/>
      <c r="L3" s="5"/>
      <c r="M3" s="5">
        <v>156</v>
      </c>
      <c r="N3" s="8">
        <f>VLOOKUP(A3,Games!$A$2:$D$626,3,FALSE)</f>
        <v>0</v>
      </c>
      <c r="O3" s="8">
        <f>VLOOKUP(A3,Games!$A$2:$D$626,4,FALSE)</f>
        <v>20</v>
      </c>
    </row>
    <row r="4" spans="1:16" x14ac:dyDescent="0.25">
      <c r="A4" s="13" t="s">
        <v>178</v>
      </c>
      <c r="B4" s="5">
        <v>2</v>
      </c>
      <c r="C4" s="5">
        <v>3</v>
      </c>
      <c r="D4" s="5">
        <v>1</v>
      </c>
      <c r="E4" s="5"/>
      <c r="F4" s="5">
        <v>7</v>
      </c>
      <c r="G4" s="5">
        <v>5</v>
      </c>
      <c r="H4" s="5">
        <v>2</v>
      </c>
      <c r="I4" s="5"/>
      <c r="J4" s="5"/>
      <c r="K4" s="5"/>
      <c r="L4" s="5"/>
      <c r="M4" s="5">
        <v>9</v>
      </c>
      <c r="N4" s="8">
        <f>VLOOKUP(A4,Games!$A$2:$D$626,3,FALSE)</f>
        <v>0</v>
      </c>
      <c r="O4" s="8">
        <f>VLOOKUP(A4,Games!$A$2:$D$626,4,FALSE)</f>
        <v>2</v>
      </c>
    </row>
    <row r="5" spans="1:16" x14ac:dyDescent="0.25">
      <c r="A5" s="13" t="s">
        <v>36</v>
      </c>
      <c r="B5" s="5">
        <v>6</v>
      </c>
      <c r="C5" s="5">
        <v>27</v>
      </c>
      <c r="D5" s="5">
        <v>15</v>
      </c>
      <c r="E5" s="5">
        <v>13</v>
      </c>
      <c r="F5" s="5">
        <v>18</v>
      </c>
      <c r="G5" s="5">
        <v>16</v>
      </c>
      <c r="H5" s="5">
        <v>9</v>
      </c>
      <c r="I5" s="5"/>
      <c r="J5" s="5">
        <v>1</v>
      </c>
      <c r="K5" s="5"/>
      <c r="L5" s="5"/>
      <c r="M5" s="5">
        <v>112</v>
      </c>
      <c r="N5" s="8">
        <f>VLOOKUP(A5,Games!$A$2:$D$626,3,FALSE)</f>
        <v>0</v>
      </c>
      <c r="O5" s="8">
        <f>VLOOKUP(A5,Games!$A$2:$D$626,4,FALSE)</f>
        <v>6</v>
      </c>
    </row>
    <row r="6" spans="1:16" x14ac:dyDescent="0.25">
      <c r="A6" s="13" t="s">
        <v>37</v>
      </c>
      <c r="B6" s="5">
        <v>29</v>
      </c>
      <c r="C6" s="5">
        <v>105</v>
      </c>
      <c r="D6" s="5">
        <v>21</v>
      </c>
      <c r="E6" s="5">
        <v>8</v>
      </c>
      <c r="F6" s="5">
        <v>119</v>
      </c>
      <c r="G6" s="5">
        <v>94</v>
      </c>
      <c r="H6" s="5">
        <v>48</v>
      </c>
      <c r="I6" s="5"/>
      <c r="J6" s="5">
        <v>55</v>
      </c>
      <c r="K6" s="5"/>
      <c r="L6" s="5"/>
      <c r="M6" s="5">
        <v>281</v>
      </c>
      <c r="N6" s="8">
        <f>VLOOKUP(A6,Games!$A$2:$D$626,3,FALSE)</f>
        <v>0</v>
      </c>
      <c r="O6" s="8">
        <f>VLOOKUP(A6,Games!$A$2:$D$626,4,FALSE)</f>
        <v>29</v>
      </c>
    </row>
    <row r="7" spans="1:16" x14ac:dyDescent="0.25">
      <c r="A7" s="13" t="s">
        <v>38</v>
      </c>
      <c r="B7" s="5">
        <v>30</v>
      </c>
      <c r="C7" s="5">
        <v>76</v>
      </c>
      <c r="D7" s="5">
        <v>19</v>
      </c>
      <c r="E7" s="5">
        <v>41</v>
      </c>
      <c r="F7" s="5">
        <v>143</v>
      </c>
      <c r="G7" s="5">
        <v>85</v>
      </c>
      <c r="H7" s="5">
        <v>61</v>
      </c>
      <c r="I7" s="5">
        <v>5</v>
      </c>
      <c r="J7" s="5">
        <v>43</v>
      </c>
      <c r="K7" s="5">
        <v>2</v>
      </c>
      <c r="L7" s="5"/>
      <c r="M7" s="5">
        <v>250</v>
      </c>
      <c r="N7" s="8">
        <f>VLOOKUP(A7,Games!$A$2:$D$626,3,FALSE)</f>
        <v>0</v>
      </c>
      <c r="O7" s="8">
        <f>VLOOKUP(A7,Games!$A$2:$D$626,4,FALSE)</f>
        <v>30</v>
      </c>
    </row>
    <row r="8" spans="1:16" x14ac:dyDescent="0.25">
      <c r="A8" s="13" t="s">
        <v>39</v>
      </c>
      <c r="B8" s="5">
        <v>18</v>
      </c>
      <c r="C8" s="5">
        <v>66</v>
      </c>
      <c r="D8" s="5">
        <v>3</v>
      </c>
      <c r="E8" s="5">
        <v>21</v>
      </c>
      <c r="F8" s="5">
        <v>140</v>
      </c>
      <c r="G8" s="5">
        <v>22</v>
      </c>
      <c r="H8" s="5">
        <v>33</v>
      </c>
      <c r="I8" s="5">
        <v>11</v>
      </c>
      <c r="J8" s="5">
        <v>30</v>
      </c>
      <c r="K8" s="5"/>
      <c r="L8" s="5"/>
      <c r="M8" s="5">
        <v>162</v>
      </c>
      <c r="N8" s="8">
        <f>VLOOKUP(A8,Games!$A$2:$D$626,3,FALSE)</f>
        <v>0</v>
      </c>
      <c r="O8" s="8">
        <f>VLOOKUP(A8,Games!$A$2:$D$626,4,FALSE)</f>
        <v>18</v>
      </c>
    </row>
    <row r="9" spans="1:16" x14ac:dyDescent="0.25">
      <c r="A9" s="13" t="s">
        <v>40</v>
      </c>
      <c r="B9" s="5">
        <v>23</v>
      </c>
      <c r="C9" s="5">
        <v>111</v>
      </c>
      <c r="D9" s="5">
        <v>1</v>
      </c>
      <c r="E9" s="5">
        <v>32</v>
      </c>
      <c r="F9" s="5">
        <v>135</v>
      </c>
      <c r="G9" s="5">
        <v>28</v>
      </c>
      <c r="H9" s="5">
        <v>16</v>
      </c>
      <c r="I9" s="5">
        <v>24</v>
      </c>
      <c r="J9" s="5">
        <v>51</v>
      </c>
      <c r="K9" s="5"/>
      <c r="L9" s="5"/>
      <c r="M9" s="5">
        <v>257</v>
      </c>
      <c r="N9" s="8">
        <f>VLOOKUP(A9,Games!$A$2:$D$626,3,FALSE)</f>
        <v>9</v>
      </c>
      <c r="O9" s="8">
        <f>VLOOKUP(A9,Games!$A$2:$D$626,4,FALSE)</f>
        <v>32</v>
      </c>
    </row>
    <row r="10" spans="1:16" x14ac:dyDescent="0.25">
      <c r="A10" s="13" t="s">
        <v>41</v>
      </c>
      <c r="B10" s="5">
        <v>15</v>
      </c>
      <c r="C10" s="5">
        <v>9</v>
      </c>
      <c r="D10" s="5">
        <v>4</v>
      </c>
      <c r="E10" s="5">
        <v>4</v>
      </c>
      <c r="F10" s="5">
        <v>37</v>
      </c>
      <c r="G10" s="5">
        <v>31</v>
      </c>
      <c r="H10" s="5">
        <v>20</v>
      </c>
      <c r="I10" s="5"/>
      <c r="J10" s="5">
        <v>22</v>
      </c>
      <c r="K10" s="5"/>
      <c r="L10" s="5"/>
      <c r="M10" s="5">
        <v>34</v>
      </c>
      <c r="N10" s="8">
        <f>VLOOKUP(A10,Games!$A$2:$D$626,3,FALSE)</f>
        <v>1</v>
      </c>
      <c r="O10" s="8">
        <f>VLOOKUP(A10,Games!$A$2:$D$626,4,FALSE)</f>
        <v>16</v>
      </c>
    </row>
    <row r="11" spans="1:16" x14ac:dyDescent="0.25">
      <c r="A11" s="13" t="s">
        <v>42</v>
      </c>
      <c r="B11" s="5">
        <v>32</v>
      </c>
      <c r="C11" s="5">
        <v>41</v>
      </c>
      <c r="D11" s="5"/>
      <c r="E11" s="5">
        <v>32</v>
      </c>
      <c r="F11" s="5">
        <v>140</v>
      </c>
      <c r="G11" s="5">
        <v>62</v>
      </c>
      <c r="H11" s="5">
        <v>16</v>
      </c>
      <c r="I11" s="5">
        <v>15</v>
      </c>
      <c r="J11" s="5">
        <v>84</v>
      </c>
      <c r="K11" s="5">
        <v>2</v>
      </c>
      <c r="L11" s="5">
        <v>2</v>
      </c>
      <c r="M11" s="5">
        <v>114</v>
      </c>
      <c r="N11" s="8">
        <f>VLOOKUP(A11,Games!$A$2:$D$626,3,FALSE)</f>
        <v>0</v>
      </c>
      <c r="O11" s="8">
        <f>VLOOKUP(A11,Games!$A$2:$D$626,4,FALSE)</f>
        <v>32</v>
      </c>
    </row>
    <row r="12" spans="1:16" x14ac:dyDescent="0.25">
      <c r="A12" s="13" t="s">
        <v>43</v>
      </c>
      <c r="B12" s="3">
        <v>4</v>
      </c>
      <c r="C12" s="3">
        <v>5</v>
      </c>
      <c r="D12" s="3">
        <v>6</v>
      </c>
      <c r="E12" s="3"/>
      <c r="F12" s="3">
        <v>16</v>
      </c>
      <c r="G12" s="3">
        <v>17</v>
      </c>
      <c r="H12" s="3">
        <v>3</v>
      </c>
      <c r="I12" s="3"/>
      <c r="J12" s="3">
        <v>3</v>
      </c>
      <c r="K12" s="3"/>
      <c r="L12" s="3"/>
      <c r="M12" s="3">
        <v>28</v>
      </c>
      <c r="N12" s="8">
        <f>VLOOKUP(A12,Games!$A$2:$D$626,3,FALSE)</f>
        <v>0</v>
      </c>
      <c r="O12" s="8">
        <f>VLOOKUP(A12,Games!$A$2:$D$626,4,FALSE)</f>
        <v>4</v>
      </c>
    </row>
    <row r="13" spans="1:16" x14ac:dyDescent="0.25">
      <c r="A13" s="13" t="s">
        <v>44</v>
      </c>
      <c r="B13" s="3">
        <v>25</v>
      </c>
      <c r="C13" s="3">
        <v>81</v>
      </c>
      <c r="D13" s="3">
        <v>3</v>
      </c>
      <c r="E13" s="3">
        <v>14</v>
      </c>
      <c r="F13" s="3">
        <v>113</v>
      </c>
      <c r="G13" s="3">
        <v>69</v>
      </c>
      <c r="H13" s="3">
        <v>40</v>
      </c>
      <c r="I13" s="3">
        <v>2</v>
      </c>
      <c r="J13" s="3">
        <v>56</v>
      </c>
      <c r="K13" s="3"/>
      <c r="L13" s="3"/>
      <c r="M13" s="3">
        <v>185</v>
      </c>
      <c r="N13" s="8">
        <f>VLOOKUP(A13,Games!$A$2:$D$626,3,FALSE)</f>
        <v>0</v>
      </c>
      <c r="O13" s="8">
        <f>VLOOKUP(A13,Games!$A$2:$D$626,4,FALSE)</f>
        <v>25</v>
      </c>
    </row>
    <row r="14" spans="1:16" x14ac:dyDescent="0.25">
      <c r="A14" s="13" t="s">
        <v>130</v>
      </c>
      <c r="B14" s="3">
        <v>19</v>
      </c>
      <c r="C14" s="3">
        <v>66</v>
      </c>
      <c r="D14" s="3">
        <v>12</v>
      </c>
      <c r="E14" s="3">
        <v>14</v>
      </c>
      <c r="F14" s="3">
        <v>105</v>
      </c>
      <c r="G14" s="3">
        <v>41</v>
      </c>
      <c r="H14" s="3">
        <v>43</v>
      </c>
      <c r="I14" s="3"/>
      <c r="J14" s="3">
        <v>34</v>
      </c>
      <c r="K14" s="3"/>
      <c r="L14" s="3">
        <v>1</v>
      </c>
      <c r="M14" s="3">
        <v>182</v>
      </c>
      <c r="N14" s="8">
        <f>VLOOKUP(A14,Games!$A$2:$D$626,3,FALSE)</f>
        <v>0</v>
      </c>
      <c r="O14" s="8">
        <f>VLOOKUP(A14,Games!$A$2:$D$626,4,FALSE)</f>
        <v>19</v>
      </c>
    </row>
    <row r="15" spans="1:16" x14ac:dyDescent="0.25">
      <c r="A15" s="13" t="s">
        <v>172</v>
      </c>
      <c r="B15" s="3">
        <v>1</v>
      </c>
      <c r="C15" s="3">
        <v>1</v>
      </c>
      <c r="D15" s="3"/>
      <c r="E15" s="3"/>
      <c r="F15" s="3">
        <v>2</v>
      </c>
      <c r="G15" s="3">
        <v>1</v>
      </c>
      <c r="H15" s="3"/>
      <c r="I15" s="3"/>
      <c r="J15" s="3">
        <v>4</v>
      </c>
      <c r="K15" s="3">
        <v>1</v>
      </c>
      <c r="L15" s="3"/>
      <c r="M15" s="3">
        <v>2</v>
      </c>
      <c r="N15" s="8">
        <f>VLOOKUP(A15,Games!$A$2:$D$626,3,FALSE)</f>
        <v>0</v>
      </c>
      <c r="O15" s="8">
        <f>VLOOKUP(A15,Games!$A$2:$D$626,4,FALSE)</f>
        <v>1</v>
      </c>
    </row>
    <row r="16" spans="1:16" x14ac:dyDescent="0.25">
      <c r="A16" s="13" t="s">
        <v>153</v>
      </c>
      <c r="B16" s="8">
        <v>5</v>
      </c>
      <c r="C16" s="8">
        <v>10</v>
      </c>
      <c r="D16" s="8">
        <v>3</v>
      </c>
      <c r="E16" s="8">
        <v>5</v>
      </c>
      <c r="F16" s="8">
        <v>14</v>
      </c>
      <c r="G16" s="8">
        <v>12</v>
      </c>
      <c r="H16" s="8">
        <v>15</v>
      </c>
      <c r="I16" s="8"/>
      <c r="J16" s="8">
        <v>7</v>
      </c>
      <c r="K16" s="8"/>
      <c r="L16" s="8"/>
      <c r="M16" s="8">
        <v>34</v>
      </c>
      <c r="N16" s="8">
        <f>VLOOKUP(A16,Games!$A$2:$D$626,3,FALSE)</f>
        <v>0</v>
      </c>
      <c r="O16" s="8">
        <f>VLOOKUP(A16,Games!$A$2:$D$626,4,FALSE)</f>
        <v>5</v>
      </c>
    </row>
    <row r="17" spans="1:15" x14ac:dyDescent="0.25">
      <c r="A17" s="13" t="s">
        <v>163</v>
      </c>
      <c r="B17" s="8">
        <v>3</v>
      </c>
      <c r="C17" s="8"/>
      <c r="D17" s="8"/>
      <c r="E17" s="8">
        <v>1</v>
      </c>
      <c r="F17" s="8">
        <v>8</v>
      </c>
      <c r="G17" s="8">
        <v>8</v>
      </c>
      <c r="H17" s="8"/>
      <c r="I17" s="8"/>
      <c r="J17" s="8">
        <v>5</v>
      </c>
      <c r="K17" s="8"/>
      <c r="L17" s="8"/>
      <c r="M17" s="8">
        <v>1</v>
      </c>
      <c r="N17" s="8">
        <f>VLOOKUP(A17,Games!$A$2:$D$626,3,FALSE)</f>
        <v>0</v>
      </c>
      <c r="O17" s="8">
        <f>VLOOKUP(A17,Games!$A$2:$D$626,4,FALSE)</f>
        <v>3</v>
      </c>
    </row>
    <row r="18" spans="1:15" x14ac:dyDescent="0.25">
      <c r="A18" s="13" t="s">
        <v>184</v>
      </c>
      <c r="B18" s="8">
        <v>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>
        <v>2</v>
      </c>
      <c r="N18" s="8">
        <f>VLOOKUP(A18,Games!$A$2:$D$626,3,FALSE)</f>
        <v>0</v>
      </c>
      <c r="O18" s="8">
        <f>VLOOKUP(A18,Games!$A$2:$D$626,4,FALSE)</f>
        <v>1</v>
      </c>
    </row>
    <row r="19" spans="1:15" s="7" customFormat="1" x14ac:dyDescent="0.25">
      <c r="A19" s="13" t="s">
        <v>189</v>
      </c>
      <c r="B19" s="8">
        <v>1</v>
      </c>
      <c r="C19" s="8">
        <v>1</v>
      </c>
      <c r="D19" s="8"/>
      <c r="E19" s="8"/>
      <c r="F19" s="8">
        <v>4</v>
      </c>
      <c r="G19" s="8">
        <v>2</v>
      </c>
      <c r="H19" s="8">
        <v>2</v>
      </c>
      <c r="I19" s="8"/>
      <c r="J19" s="8">
        <v>1</v>
      </c>
      <c r="K19" s="8"/>
      <c r="L19" s="8"/>
      <c r="M19" s="8">
        <v>2</v>
      </c>
      <c r="N19" s="8">
        <f>VLOOKUP(A19,Games!$A$2:$D$626,3,FALSE)</f>
        <v>0</v>
      </c>
      <c r="O19" s="8">
        <f>VLOOKUP(A19,Games!$A$2:$D$626,4,FALSE)</f>
        <v>1</v>
      </c>
    </row>
    <row r="20" spans="1:15" s="7" customFormat="1" x14ac:dyDescent="0.25">
      <c r="A20" s="2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s="7" customFormat="1" x14ac:dyDescent="0.25">
      <c r="A21" s="20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x14ac:dyDescent="0.25">
      <c r="A22" s="29" t="s">
        <v>24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5" x14ac:dyDescent="0.25">
      <c r="A23" s="38" t="s">
        <v>45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5" x14ac:dyDescent="0.25">
      <c r="A24" s="3" t="s">
        <v>12</v>
      </c>
      <c r="B24" s="3" t="s">
        <v>11</v>
      </c>
      <c r="C24" s="3" t="s">
        <v>13</v>
      </c>
      <c r="D24" s="3" t="s">
        <v>14</v>
      </c>
      <c r="E24" s="3" t="s">
        <v>15</v>
      </c>
      <c r="F24" s="3" t="s">
        <v>16</v>
      </c>
      <c r="G24" s="3" t="s">
        <v>17</v>
      </c>
      <c r="H24" s="3" t="s">
        <v>18</v>
      </c>
      <c r="I24" s="3" t="s">
        <v>19</v>
      </c>
      <c r="J24" s="3" t="s">
        <v>20</v>
      </c>
      <c r="K24" s="3" t="s">
        <v>21</v>
      </c>
      <c r="L24" s="3" t="s">
        <v>22</v>
      </c>
      <c r="M24" s="3" t="s">
        <v>23</v>
      </c>
    </row>
    <row r="25" spans="1:15" x14ac:dyDescent="0.25">
      <c r="A25" s="4" t="str">
        <f>IF(A3=""," ",A3)</f>
        <v>Casey Baines</v>
      </c>
      <c r="B25" s="5"/>
      <c r="C25" s="6">
        <f>IF(ISNUMBER($B3),C3/$B3," ")</f>
        <v>3.35</v>
      </c>
      <c r="D25" s="6">
        <f t="shared" ref="D25:M25" si="0">IF(ISNUMBER($B3),D3/$B3," ")</f>
        <v>0</v>
      </c>
      <c r="E25" s="6">
        <f t="shared" si="0"/>
        <v>1.1000000000000001</v>
      </c>
      <c r="F25" s="6">
        <f t="shared" si="0"/>
        <v>5.8</v>
      </c>
      <c r="G25" s="6">
        <f t="shared" si="0"/>
        <v>0.9</v>
      </c>
      <c r="H25" s="6">
        <f t="shared" si="0"/>
        <v>0.85</v>
      </c>
      <c r="I25" s="6">
        <f t="shared" si="0"/>
        <v>0.95</v>
      </c>
      <c r="J25" s="6">
        <f t="shared" si="0"/>
        <v>1.1000000000000001</v>
      </c>
      <c r="K25" s="6">
        <f t="shared" si="0"/>
        <v>0</v>
      </c>
      <c r="L25" s="6">
        <f t="shared" si="0"/>
        <v>0</v>
      </c>
      <c r="M25" s="6">
        <f t="shared" si="0"/>
        <v>7.8</v>
      </c>
    </row>
    <row r="26" spans="1:15" x14ac:dyDescent="0.25">
      <c r="A26" s="4" t="str">
        <f t="shared" ref="A26:A41" si="1">IF(A4=""," ",A4)</f>
        <v>Jack Muston</v>
      </c>
      <c r="B26" s="5"/>
      <c r="C26" s="6">
        <f t="shared" ref="C26:M41" si="2">IF(ISNUMBER($B4),C4/$B4," ")</f>
        <v>1.5</v>
      </c>
      <c r="D26" s="6">
        <f t="shared" si="2"/>
        <v>0.5</v>
      </c>
      <c r="E26" s="6">
        <f t="shared" si="2"/>
        <v>0</v>
      </c>
      <c r="F26" s="6">
        <f t="shared" si="2"/>
        <v>3.5</v>
      </c>
      <c r="G26" s="6">
        <f t="shared" si="2"/>
        <v>2.5</v>
      </c>
      <c r="H26" s="6">
        <f t="shared" si="2"/>
        <v>1</v>
      </c>
      <c r="I26" s="6">
        <f t="shared" si="2"/>
        <v>0</v>
      </c>
      <c r="J26" s="6">
        <f t="shared" si="2"/>
        <v>0</v>
      </c>
      <c r="K26" s="6">
        <f t="shared" si="2"/>
        <v>0</v>
      </c>
      <c r="L26" s="6">
        <f t="shared" si="2"/>
        <v>0</v>
      </c>
      <c r="M26" s="6">
        <f t="shared" si="2"/>
        <v>4.5</v>
      </c>
    </row>
    <row r="27" spans="1:15" x14ac:dyDescent="0.25">
      <c r="A27" s="4" t="str">
        <f t="shared" si="1"/>
        <v>Jon Harris</v>
      </c>
      <c r="B27" s="5"/>
      <c r="C27" s="6">
        <f t="shared" si="2"/>
        <v>4.5</v>
      </c>
      <c r="D27" s="6">
        <f t="shared" si="2"/>
        <v>2.5</v>
      </c>
      <c r="E27" s="6">
        <f t="shared" si="2"/>
        <v>2.1666666666666665</v>
      </c>
      <c r="F27" s="6">
        <f t="shared" si="2"/>
        <v>3</v>
      </c>
      <c r="G27" s="6">
        <f t="shared" si="2"/>
        <v>2.6666666666666665</v>
      </c>
      <c r="H27" s="6">
        <f t="shared" si="2"/>
        <v>1.5</v>
      </c>
      <c r="I27" s="6">
        <f t="shared" si="2"/>
        <v>0</v>
      </c>
      <c r="J27" s="6">
        <f t="shared" si="2"/>
        <v>0.16666666666666666</v>
      </c>
      <c r="K27" s="6">
        <f t="shared" si="2"/>
        <v>0</v>
      </c>
      <c r="L27" s="6">
        <f t="shared" si="2"/>
        <v>0</v>
      </c>
      <c r="M27" s="6">
        <f t="shared" si="2"/>
        <v>18.666666666666668</v>
      </c>
    </row>
    <row r="28" spans="1:15" x14ac:dyDescent="0.25">
      <c r="A28" s="4" t="str">
        <f t="shared" si="1"/>
        <v>Josh Papp</v>
      </c>
      <c r="B28" s="5"/>
      <c r="C28" s="6">
        <f t="shared" si="2"/>
        <v>3.6206896551724137</v>
      </c>
      <c r="D28" s="6">
        <f t="shared" si="2"/>
        <v>0.72413793103448276</v>
      </c>
      <c r="E28" s="6">
        <f t="shared" si="2"/>
        <v>0.27586206896551724</v>
      </c>
      <c r="F28" s="6">
        <f t="shared" si="2"/>
        <v>4.1034482758620694</v>
      </c>
      <c r="G28" s="6">
        <f t="shared" si="2"/>
        <v>3.2413793103448274</v>
      </c>
      <c r="H28" s="6">
        <f t="shared" si="2"/>
        <v>1.6551724137931034</v>
      </c>
      <c r="I28" s="6">
        <f t="shared" si="2"/>
        <v>0</v>
      </c>
      <c r="J28" s="6">
        <f t="shared" si="2"/>
        <v>1.896551724137931</v>
      </c>
      <c r="K28" s="6">
        <f t="shared" si="2"/>
        <v>0</v>
      </c>
      <c r="L28" s="6">
        <f t="shared" si="2"/>
        <v>0</v>
      </c>
      <c r="M28" s="6">
        <f t="shared" si="2"/>
        <v>9.6896551724137936</v>
      </c>
    </row>
    <row r="29" spans="1:15" x14ac:dyDescent="0.25">
      <c r="A29" s="4" t="str">
        <f t="shared" si="1"/>
        <v>Matt Liddle</v>
      </c>
      <c r="B29" s="5"/>
      <c r="C29" s="6">
        <f t="shared" si="2"/>
        <v>2.5333333333333332</v>
      </c>
      <c r="D29" s="6">
        <f t="shared" si="2"/>
        <v>0.6333333333333333</v>
      </c>
      <c r="E29" s="6">
        <f t="shared" si="2"/>
        <v>1.3666666666666667</v>
      </c>
      <c r="F29" s="6">
        <f t="shared" si="2"/>
        <v>4.7666666666666666</v>
      </c>
      <c r="G29" s="6">
        <f t="shared" si="2"/>
        <v>2.8333333333333335</v>
      </c>
      <c r="H29" s="6">
        <f t="shared" si="2"/>
        <v>2.0333333333333332</v>
      </c>
      <c r="I29" s="6">
        <f t="shared" si="2"/>
        <v>0.16666666666666666</v>
      </c>
      <c r="J29" s="6">
        <f t="shared" si="2"/>
        <v>1.4333333333333333</v>
      </c>
      <c r="K29" s="6">
        <f t="shared" si="2"/>
        <v>6.6666666666666666E-2</v>
      </c>
      <c r="L29" s="6">
        <f t="shared" si="2"/>
        <v>0</v>
      </c>
      <c r="M29" s="6">
        <f t="shared" si="2"/>
        <v>8.3333333333333339</v>
      </c>
    </row>
    <row r="30" spans="1:15" x14ac:dyDescent="0.25">
      <c r="A30" s="4" t="str">
        <f t="shared" si="1"/>
        <v>Michael Aitchison</v>
      </c>
      <c r="B30" s="5"/>
      <c r="C30" s="6">
        <f>IF(ISNUMBER($B8),C8/$B8," ")</f>
        <v>3.6666666666666665</v>
      </c>
      <c r="D30" s="6">
        <f t="shared" si="2"/>
        <v>0.16666666666666666</v>
      </c>
      <c r="E30" s="6">
        <f t="shared" si="2"/>
        <v>1.1666666666666667</v>
      </c>
      <c r="F30" s="6">
        <f t="shared" si="2"/>
        <v>7.7777777777777777</v>
      </c>
      <c r="G30" s="6">
        <f t="shared" si="2"/>
        <v>1.2222222222222223</v>
      </c>
      <c r="H30" s="6">
        <f t="shared" si="2"/>
        <v>1.8333333333333333</v>
      </c>
      <c r="I30" s="6">
        <f t="shared" si="2"/>
        <v>0.61111111111111116</v>
      </c>
      <c r="J30" s="6">
        <f t="shared" si="2"/>
        <v>1.6666666666666667</v>
      </c>
      <c r="K30" s="6">
        <f t="shared" si="2"/>
        <v>0</v>
      </c>
      <c r="L30" s="6">
        <f t="shared" si="2"/>
        <v>0</v>
      </c>
      <c r="M30" s="6">
        <f t="shared" si="2"/>
        <v>9</v>
      </c>
    </row>
    <row r="31" spans="1:15" x14ac:dyDescent="0.25">
      <c r="A31" s="4" t="str">
        <f t="shared" si="1"/>
        <v>Michael Ashton</v>
      </c>
      <c r="B31" s="5"/>
      <c r="C31" s="6">
        <f t="shared" si="2"/>
        <v>4.8260869565217392</v>
      </c>
      <c r="D31" s="6">
        <f t="shared" si="2"/>
        <v>4.3478260869565216E-2</v>
      </c>
      <c r="E31" s="6">
        <f t="shared" si="2"/>
        <v>1.3913043478260869</v>
      </c>
      <c r="F31" s="6">
        <f t="shared" si="2"/>
        <v>5.8695652173913047</v>
      </c>
      <c r="G31" s="6">
        <f t="shared" si="2"/>
        <v>1.2173913043478262</v>
      </c>
      <c r="H31" s="6">
        <f t="shared" si="2"/>
        <v>0.69565217391304346</v>
      </c>
      <c r="I31" s="6">
        <f t="shared" si="2"/>
        <v>1.0434782608695652</v>
      </c>
      <c r="J31" s="6">
        <f t="shared" si="2"/>
        <v>2.2173913043478262</v>
      </c>
      <c r="K31" s="6">
        <f t="shared" si="2"/>
        <v>0</v>
      </c>
      <c r="L31" s="6">
        <f t="shared" si="2"/>
        <v>0</v>
      </c>
      <c r="M31" s="6">
        <f t="shared" si="2"/>
        <v>11.173913043478262</v>
      </c>
    </row>
    <row r="32" spans="1:15" x14ac:dyDescent="0.25">
      <c r="A32" s="4" t="str">
        <f t="shared" si="1"/>
        <v>Mick Colosimo</v>
      </c>
      <c r="B32" s="5"/>
      <c r="C32" s="6">
        <f t="shared" si="2"/>
        <v>0.6</v>
      </c>
      <c r="D32" s="6">
        <f t="shared" si="2"/>
        <v>0.26666666666666666</v>
      </c>
      <c r="E32" s="6">
        <f t="shared" si="2"/>
        <v>0.26666666666666666</v>
      </c>
      <c r="F32" s="6">
        <f t="shared" si="2"/>
        <v>2.4666666666666668</v>
      </c>
      <c r="G32" s="6">
        <f t="shared" si="2"/>
        <v>2.0666666666666669</v>
      </c>
      <c r="H32" s="6">
        <f t="shared" si="2"/>
        <v>1.3333333333333333</v>
      </c>
      <c r="I32" s="6">
        <f t="shared" si="2"/>
        <v>0</v>
      </c>
      <c r="J32" s="6">
        <f t="shared" si="2"/>
        <v>1.4666666666666666</v>
      </c>
      <c r="K32" s="6">
        <f t="shared" si="2"/>
        <v>0</v>
      </c>
      <c r="L32" s="6">
        <f t="shared" si="2"/>
        <v>0</v>
      </c>
      <c r="M32" s="6">
        <f t="shared" si="2"/>
        <v>2.2666666666666666</v>
      </c>
    </row>
    <row r="33" spans="1:13" x14ac:dyDescent="0.25">
      <c r="A33" s="4" t="str">
        <f t="shared" si="1"/>
        <v>Rob Pirnke</v>
      </c>
      <c r="B33" s="5"/>
      <c r="C33" s="6">
        <f t="shared" si="2"/>
        <v>1.28125</v>
      </c>
      <c r="D33" s="6">
        <f t="shared" si="2"/>
        <v>0</v>
      </c>
      <c r="E33" s="6">
        <f t="shared" si="2"/>
        <v>1</v>
      </c>
      <c r="F33" s="6">
        <f t="shared" si="2"/>
        <v>4.375</v>
      </c>
      <c r="G33" s="6">
        <f t="shared" si="2"/>
        <v>1.9375</v>
      </c>
      <c r="H33" s="6">
        <f t="shared" si="2"/>
        <v>0.5</v>
      </c>
      <c r="I33" s="6">
        <f t="shared" si="2"/>
        <v>0.46875</v>
      </c>
      <c r="J33" s="6">
        <f t="shared" si="2"/>
        <v>2.625</v>
      </c>
      <c r="K33" s="6">
        <f t="shared" si="2"/>
        <v>6.25E-2</v>
      </c>
      <c r="L33" s="6">
        <f t="shared" si="2"/>
        <v>6.25E-2</v>
      </c>
      <c r="M33" s="6">
        <f t="shared" si="2"/>
        <v>3.5625</v>
      </c>
    </row>
    <row r="34" spans="1:13" x14ac:dyDescent="0.25">
      <c r="A34" s="4" t="str">
        <f t="shared" si="1"/>
        <v>Sam Adams</v>
      </c>
      <c r="B34" s="3"/>
      <c r="C34" s="6">
        <f t="shared" si="2"/>
        <v>1.25</v>
      </c>
      <c r="D34" s="6">
        <f t="shared" si="2"/>
        <v>1.5</v>
      </c>
      <c r="E34" s="6">
        <f t="shared" si="2"/>
        <v>0</v>
      </c>
      <c r="F34" s="6">
        <f t="shared" si="2"/>
        <v>4</v>
      </c>
      <c r="G34" s="6">
        <f t="shared" si="2"/>
        <v>4.25</v>
      </c>
      <c r="H34" s="6">
        <f t="shared" si="2"/>
        <v>0.75</v>
      </c>
      <c r="I34" s="6">
        <f t="shared" si="2"/>
        <v>0</v>
      </c>
      <c r="J34" s="6">
        <f t="shared" si="2"/>
        <v>0.75</v>
      </c>
      <c r="K34" s="6">
        <f t="shared" si="2"/>
        <v>0</v>
      </c>
      <c r="L34" s="6">
        <f t="shared" si="2"/>
        <v>0</v>
      </c>
      <c r="M34" s="6">
        <f t="shared" si="2"/>
        <v>7</v>
      </c>
    </row>
    <row r="35" spans="1:13" x14ac:dyDescent="0.25">
      <c r="A35" s="4" t="str">
        <f t="shared" si="1"/>
        <v>Tim Papp</v>
      </c>
      <c r="B35" s="3"/>
      <c r="C35" s="6">
        <f t="shared" si="2"/>
        <v>3.24</v>
      </c>
      <c r="D35" s="6">
        <f t="shared" si="2"/>
        <v>0.12</v>
      </c>
      <c r="E35" s="6">
        <f t="shared" si="2"/>
        <v>0.56000000000000005</v>
      </c>
      <c r="F35" s="6">
        <f t="shared" si="2"/>
        <v>4.5199999999999996</v>
      </c>
      <c r="G35" s="6">
        <f t="shared" si="2"/>
        <v>2.76</v>
      </c>
      <c r="H35" s="6">
        <f t="shared" si="2"/>
        <v>1.6</v>
      </c>
      <c r="I35" s="6">
        <f t="shared" si="2"/>
        <v>0.08</v>
      </c>
      <c r="J35" s="6">
        <f t="shared" si="2"/>
        <v>2.2400000000000002</v>
      </c>
      <c r="K35" s="6">
        <f t="shared" si="2"/>
        <v>0</v>
      </c>
      <c r="L35" s="6">
        <f t="shared" si="2"/>
        <v>0</v>
      </c>
      <c r="M35" s="6">
        <f t="shared" si="2"/>
        <v>7.4</v>
      </c>
    </row>
    <row r="36" spans="1:13" x14ac:dyDescent="0.25">
      <c r="A36" s="4" t="str">
        <f t="shared" si="1"/>
        <v>Aaron Coddington</v>
      </c>
      <c r="B36" s="3"/>
      <c r="C36" s="6">
        <f t="shared" si="2"/>
        <v>3.4736842105263159</v>
      </c>
      <c r="D36" s="6">
        <f t="shared" si="2"/>
        <v>0.63157894736842102</v>
      </c>
      <c r="E36" s="6">
        <f t="shared" si="2"/>
        <v>0.73684210526315785</v>
      </c>
      <c r="F36" s="6">
        <f t="shared" si="2"/>
        <v>5.5263157894736841</v>
      </c>
      <c r="G36" s="6">
        <f t="shared" si="2"/>
        <v>2.1578947368421053</v>
      </c>
      <c r="H36" s="6">
        <f t="shared" si="2"/>
        <v>2.263157894736842</v>
      </c>
      <c r="I36" s="6">
        <f t="shared" si="2"/>
        <v>0</v>
      </c>
      <c r="J36" s="6">
        <f t="shared" si="2"/>
        <v>1.7894736842105263</v>
      </c>
      <c r="K36" s="6">
        <f t="shared" si="2"/>
        <v>0</v>
      </c>
      <c r="L36" s="6">
        <f t="shared" si="2"/>
        <v>5.2631578947368418E-2</v>
      </c>
      <c r="M36" s="6">
        <f t="shared" si="2"/>
        <v>9.5789473684210531</v>
      </c>
    </row>
    <row r="37" spans="1:13" x14ac:dyDescent="0.25">
      <c r="A37" s="4" t="str">
        <f t="shared" si="1"/>
        <v>Josh Yewdall</v>
      </c>
      <c r="B37" s="3"/>
      <c r="C37" s="6">
        <f t="shared" si="2"/>
        <v>1</v>
      </c>
      <c r="D37" s="6">
        <f t="shared" si="2"/>
        <v>0</v>
      </c>
      <c r="E37" s="6">
        <f t="shared" si="2"/>
        <v>0</v>
      </c>
      <c r="F37" s="6">
        <f t="shared" si="2"/>
        <v>2</v>
      </c>
      <c r="G37" s="6">
        <f t="shared" si="2"/>
        <v>1</v>
      </c>
      <c r="H37" s="6">
        <f t="shared" si="2"/>
        <v>0</v>
      </c>
      <c r="I37" s="6">
        <f t="shared" si="2"/>
        <v>0</v>
      </c>
      <c r="J37" s="6">
        <f t="shared" si="2"/>
        <v>4</v>
      </c>
      <c r="K37" s="6">
        <f t="shared" si="2"/>
        <v>1</v>
      </c>
      <c r="L37" s="6">
        <f t="shared" si="2"/>
        <v>0</v>
      </c>
      <c r="M37" s="6">
        <f t="shared" si="2"/>
        <v>2</v>
      </c>
    </row>
    <row r="38" spans="1:13" x14ac:dyDescent="0.25">
      <c r="A38" s="13" t="str">
        <f t="shared" si="1"/>
        <v>Toby Conroy</v>
      </c>
      <c r="B38" s="8"/>
      <c r="C38" s="6">
        <f t="shared" si="2"/>
        <v>2</v>
      </c>
      <c r="D38" s="6">
        <f t="shared" si="2"/>
        <v>0.6</v>
      </c>
      <c r="E38" s="6">
        <f t="shared" si="2"/>
        <v>1</v>
      </c>
      <c r="F38" s="6">
        <f t="shared" si="2"/>
        <v>2.8</v>
      </c>
      <c r="G38" s="6">
        <f t="shared" si="2"/>
        <v>2.4</v>
      </c>
      <c r="H38" s="6">
        <f t="shared" si="2"/>
        <v>3</v>
      </c>
      <c r="I38" s="6">
        <f t="shared" si="2"/>
        <v>0</v>
      </c>
      <c r="J38" s="6">
        <f t="shared" si="2"/>
        <v>1.4</v>
      </c>
      <c r="K38" s="6">
        <f t="shared" si="2"/>
        <v>0</v>
      </c>
      <c r="L38" s="6">
        <f t="shared" si="2"/>
        <v>0</v>
      </c>
      <c r="M38" s="6">
        <f t="shared" si="2"/>
        <v>6.8</v>
      </c>
    </row>
    <row r="39" spans="1:13" x14ac:dyDescent="0.25">
      <c r="A39" s="13" t="str">
        <f t="shared" si="1"/>
        <v>Paul Clowry</v>
      </c>
      <c r="B39" s="8"/>
      <c r="C39" s="6">
        <f t="shared" si="2"/>
        <v>0</v>
      </c>
      <c r="D39" s="6">
        <f t="shared" si="2"/>
        <v>0</v>
      </c>
      <c r="E39" s="6">
        <f t="shared" si="2"/>
        <v>0.33333333333333331</v>
      </c>
      <c r="F39" s="6">
        <f t="shared" si="2"/>
        <v>2.6666666666666665</v>
      </c>
      <c r="G39" s="6">
        <f t="shared" si="2"/>
        <v>2.6666666666666665</v>
      </c>
      <c r="H39" s="6">
        <f t="shared" si="2"/>
        <v>0</v>
      </c>
      <c r="I39" s="6">
        <f t="shared" si="2"/>
        <v>0</v>
      </c>
      <c r="J39" s="6">
        <f t="shared" si="2"/>
        <v>1.6666666666666667</v>
      </c>
      <c r="K39" s="6">
        <f t="shared" si="2"/>
        <v>0</v>
      </c>
      <c r="L39" s="6">
        <f t="shared" si="2"/>
        <v>0</v>
      </c>
      <c r="M39" s="6">
        <f t="shared" si="2"/>
        <v>0.33333333333333331</v>
      </c>
    </row>
    <row r="40" spans="1:13" x14ac:dyDescent="0.25">
      <c r="A40" s="13" t="str">
        <f t="shared" si="1"/>
        <v>Hawks Sundries</v>
      </c>
      <c r="B40" s="8"/>
      <c r="C40" s="6">
        <f t="shared" si="2"/>
        <v>0</v>
      </c>
      <c r="D40" s="6">
        <f t="shared" si="2"/>
        <v>0</v>
      </c>
      <c r="E40" s="6">
        <f t="shared" si="2"/>
        <v>0</v>
      </c>
      <c r="F40" s="6">
        <f t="shared" si="2"/>
        <v>0</v>
      </c>
      <c r="G40" s="6">
        <f t="shared" si="2"/>
        <v>0</v>
      </c>
      <c r="H40" s="6">
        <f t="shared" si="2"/>
        <v>0</v>
      </c>
      <c r="I40" s="6">
        <f t="shared" si="2"/>
        <v>0</v>
      </c>
      <c r="J40" s="6">
        <f t="shared" si="2"/>
        <v>0</v>
      </c>
      <c r="K40" s="6">
        <f t="shared" si="2"/>
        <v>0</v>
      </c>
      <c r="L40" s="6">
        <f t="shared" si="2"/>
        <v>0</v>
      </c>
      <c r="M40" s="6">
        <f t="shared" si="2"/>
        <v>2</v>
      </c>
    </row>
    <row r="41" spans="1:13" x14ac:dyDescent="0.25">
      <c r="A41" s="13" t="str">
        <f t="shared" si="1"/>
        <v>Nick Hopman</v>
      </c>
      <c r="B41" s="8"/>
      <c r="C41" s="6">
        <f t="shared" si="2"/>
        <v>1</v>
      </c>
      <c r="D41" s="6">
        <f t="shared" si="2"/>
        <v>0</v>
      </c>
      <c r="E41" s="6">
        <f t="shared" si="2"/>
        <v>0</v>
      </c>
      <c r="F41" s="6">
        <f t="shared" si="2"/>
        <v>4</v>
      </c>
      <c r="G41" s="6">
        <f t="shared" si="2"/>
        <v>2</v>
      </c>
      <c r="H41" s="6">
        <f t="shared" si="2"/>
        <v>2</v>
      </c>
      <c r="I41" s="6">
        <f t="shared" si="2"/>
        <v>0</v>
      </c>
      <c r="J41" s="6">
        <f t="shared" si="2"/>
        <v>1</v>
      </c>
      <c r="K41" s="6">
        <f t="shared" si="2"/>
        <v>0</v>
      </c>
      <c r="L41" s="6">
        <f t="shared" si="2"/>
        <v>0</v>
      </c>
      <c r="M41" s="6">
        <f t="shared" si="2"/>
        <v>2</v>
      </c>
    </row>
  </sheetData>
  <mergeCells count="3">
    <mergeCell ref="A22:M22"/>
    <mergeCell ref="A23:M23"/>
    <mergeCell ref="A1:O1"/>
  </mergeCells>
  <conditionalFormatting sqref="A3:A17">
    <cfRule type="expression" dxfId="9" priority="3">
      <formula>B3&gt;11</formula>
    </cfRule>
  </conditionalFormatting>
  <conditionalFormatting sqref="A18 A20:A21">
    <cfRule type="expression" dxfId="8" priority="2">
      <formula>B18&gt;11</formula>
    </cfRule>
  </conditionalFormatting>
  <conditionalFormatting sqref="A19">
    <cfRule type="expression" dxfId="7" priority="1">
      <formula>B19&gt;11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4"/>
  <sheetViews>
    <sheetView workbookViewId="0">
      <selection activeCell="A3" sqref="A3:M13"/>
    </sheetView>
  </sheetViews>
  <sheetFormatPr defaultRowHeight="15" x14ac:dyDescent="0.25"/>
  <cols>
    <col min="1" max="1" width="19" bestFit="1" customWidth="1"/>
    <col min="2" max="2" width="13.5703125" bestFit="1" customWidth="1"/>
    <col min="3" max="13" width="9.140625" customWidth="1"/>
    <col min="14" max="14" width="17" bestFit="1" customWidth="1"/>
    <col min="15" max="15" width="15.140625" bestFit="1" customWidth="1"/>
  </cols>
  <sheetData>
    <row r="1" spans="1:16" x14ac:dyDescent="0.25">
      <c r="A1" s="44" t="s">
        <v>54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19" t="s">
        <v>54</v>
      </c>
    </row>
    <row r="2" spans="1:16" x14ac:dyDescent="0.25">
      <c r="A2" s="3" t="s">
        <v>12</v>
      </c>
      <c r="B2" s="3" t="s">
        <v>11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23</v>
      </c>
      <c r="N2" s="8" t="s">
        <v>187</v>
      </c>
      <c r="O2" s="8" t="s">
        <v>188</v>
      </c>
    </row>
    <row r="3" spans="1:16" x14ac:dyDescent="0.25">
      <c r="A3" s="13" t="s">
        <v>46</v>
      </c>
      <c r="B3" s="5">
        <v>2</v>
      </c>
      <c r="C3" s="5">
        <v>12</v>
      </c>
      <c r="D3" s="5"/>
      <c r="E3" s="5">
        <v>1</v>
      </c>
      <c r="F3" s="5">
        <v>17</v>
      </c>
      <c r="G3" s="5">
        <v>4</v>
      </c>
      <c r="H3" s="5">
        <v>4</v>
      </c>
      <c r="I3" s="5">
        <v>1</v>
      </c>
      <c r="J3" s="5">
        <v>6</v>
      </c>
      <c r="K3" s="5"/>
      <c r="L3" s="5"/>
      <c r="M3" s="5">
        <v>25</v>
      </c>
      <c r="N3" s="8">
        <f>VLOOKUP(A3,Games!$A$2:$D$626,3,FALSE)</f>
        <v>0</v>
      </c>
      <c r="O3" s="8">
        <f>VLOOKUP(A3,Games!$A$2:$D$626,4,FALSE)</f>
        <v>2</v>
      </c>
    </row>
    <row r="4" spans="1:16" x14ac:dyDescent="0.25">
      <c r="A4" s="13" t="s">
        <v>47</v>
      </c>
      <c r="B4" s="5">
        <v>27</v>
      </c>
      <c r="C4" s="5">
        <v>33</v>
      </c>
      <c r="D4" s="5">
        <v>33</v>
      </c>
      <c r="E4" s="5">
        <v>11</v>
      </c>
      <c r="F4" s="5">
        <v>145</v>
      </c>
      <c r="G4" s="5">
        <v>70</v>
      </c>
      <c r="H4" s="5">
        <v>39</v>
      </c>
      <c r="I4" s="5"/>
      <c r="J4" s="5">
        <v>37</v>
      </c>
      <c r="K4" s="5">
        <v>1</v>
      </c>
      <c r="L4" s="5"/>
      <c r="M4" s="5">
        <v>176</v>
      </c>
      <c r="N4" s="8">
        <f>VLOOKUP(A4,Games!$A$2:$D$626,3,FALSE)</f>
        <v>0</v>
      </c>
      <c r="O4" s="8">
        <f>VLOOKUP(A4,Games!$A$2:$D$626,4,FALSE)</f>
        <v>27</v>
      </c>
    </row>
    <row r="5" spans="1:16" x14ac:dyDescent="0.25">
      <c r="A5" s="13" t="s">
        <v>48</v>
      </c>
      <c r="B5" s="5">
        <v>31</v>
      </c>
      <c r="C5" s="5">
        <v>190</v>
      </c>
      <c r="D5" s="5">
        <v>1</v>
      </c>
      <c r="E5" s="5">
        <v>28</v>
      </c>
      <c r="F5" s="5">
        <v>116</v>
      </c>
      <c r="G5" s="5">
        <v>85</v>
      </c>
      <c r="H5" s="5">
        <v>34</v>
      </c>
      <c r="I5" s="5">
        <v>1</v>
      </c>
      <c r="J5" s="5">
        <v>15</v>
      </c>
      <c r="K5" s="5"/>
      <c r="L5" s="5"/>
      <c r="M5" s="5">
        <v>411</v>
      </c>
      <c r="N5" s="8">
        <f>VLOOKUP(A5,Games!$A$2:$D$626,3,FALSE)</f>
        <v>0</v>
      </c>
      <c r="O5" s="8">
        <f>VLOOKUP(A5,Games!$A$2:$D$626,4,FALSE)</f>
        <v>31</v>
      </c>
    </row>
    <row r="6" spans="1:16" x14ac:dyDescent="0.25">
      <c r="A6" s="13" t="s">
        <v>49</v>
      </c>
      <c r="B6" s="5">
        <v>29</v>
      </c>
      <c r="C6" s="5">
        <v>56</v>
      </c>
      <c r="D6" s="5">
        <v>39</v>
      </c>
      <c r="E6" s="5">
        <v>2</v>
      </c>
      <c r="F6" s="5">
        <v>163</v>
      </c>
      <c r="G6" s="5">
        <v>26</v>
      </c>
      <c r="H6" s="5">
        <v>40</v>
      </c>
      <c r="I6" s="5">
        <v>64</v>
      </c>
      <c r="J6" s="5">
        <v>50</v>
      </c>
      <c r="K6" s="5">
        <v>1</v>
      </c>
      <c r="L6" s="5"/>
      <c r="M6" s="5">
        <v>231</v>
      </c>
      <c r="N6" s="8">
        <f>VLOOKUP(A6,Games!$A$2:$D$626,3,FALSE)</f>
        <v>0</v>
      </c>
      <c r="O6" s="8">
        <f>VLOOKUP(A6,Games!$A$2:$D$626,4,FALSE)</f>
        <v>29</v>
      </c>
    </row>
    <row r="7" spans="1:16" x14ac:dyDescent="0.25">
      <c r="A7" s="13" t="s">
        <v>50</v>
      </c>
      <c r="B7" s="5">
        <v>34</v>
      </c>
      <c r="C7" s="5">
        <v>102</v>
      </c>
      <c r="D7" s="5">
        <v>19</v>
      </c>
      <c r="E7" s="5">
        <v>65</v>
      </c>
      <c r="F7" s="5">
        <v>184</v>
      </c>
      <c r="G7" s="5">
        <v>183</v>
      </c>
      <c r="H7" s="5">
        <v>77</v>
      </c>
      <c r="I7" s="5">
        <v>8</v>
      </c>
      <c r="J7" s="5">
        <v>40</v>
      </c>
      <c r="K7" s="5">
        <v>1</v>
      </c>
      <c r="L7" s="5"/>
      <c r="M7" s="5">
        <v>326</v>
      </c>
      <c r="N7" s="8">
        <f>VLOOKUP(A7,Games!$A$2:$D$626,3,FALSE)</f>
        <v>0</v>
      </c>
      <c r="O7" s="8">
        <f>VLOOKUP(A7,Games!$A$2:$D$626,4,FALSE)</f>
        <v>34</v>
      </c>
    </row>
    <row r="8" spans="1:16" x14ac:dyDescent="0.25">
      <c r="A8" s="13" t="s">
        <v>51</v>
      </c>
      <c r="B8" s="5">
        <v>19</v>
      </c>
      <c r="C8" s="5">
        <v>97</v>
      </c>
      <c r="D8" s="5">
        <v>6</v>
      </c>
      <c r="E8" s="5">
        <v>42</v>
      </c>
      <c r="F8" s="5">
        <v>186</v>
      </c>
      <c r="G8" s="5">
        <v>37</v>
      </c>
      <c r="H8" s="5">
        <v>34</v>
      </c>
      <c r="I8" s="5">
        <v>33</v>
      </c>
      <c r="J8" s="5">
        <v>30</v>
      </c>
      <c r="K8" s="5"/>
      <c r="L8" s="5"/>
      <c r="M8" s="5">
        <v>254</v>
      </c>
      <c r="N8" s="8">
        <f>VLOOKUP(A8,Games!$A$2:$D$626,3,FALSE)</f>
        <v>0</v>
      </c>
      <c r="O8" s="8">
        <f>VLOOKUP(A8,Games!$A$2:$D$626,4,FALSE)</f>
        <v>19</v>
      </c>
    </row>
    <row r="9" spans="1:16" x14ac:dyDescent="0.25">
      <c r="A9" s="13" t="s">
        <v>52</v>
      </c>
      <c r="B9" s="5">
        <v>22</v>
      </c>
      <c r="C9" s="5">
        <v>50</v>
      </c>
      <c r="D9" s="5">
        <v>8</v>
      </c>
      <c r="E9" s="5">
        <v>24</v>
      </c>
      <c r="F9" s="5">
        <v>101</v>
      </c>
      <c r="G9" s="5">
        <v>48</v>
      </c>
      <c r="H9" s="5">
        <v>27</v>
      </c>
      <c r="I9" s="5">
        <v>4</v>
      </c>
      <c r="J9" s="5">
        <v>34</v>
      </c>
      <c r="K9" s="5"/>
      <c r="L9" s="5"/>
      <c r="M9" s="5">
        <v>148</v>
      </c>
      <c r="N9" s="8">
        <f>VLOOKUP(A9,Games!$A$2:$D$626,3,FALSE)</f>
        <v>2</v>
      </c>
      <c r="O9" s="8">
        <f>VLOOKUP(A9,Games!$A$2:$D$626,4,FALSE)</f>
        <v>24</v>
      </c>
    </row>
    <row r="10" spans="1:16" x14ac:dyDescent="0.25">
      <c r="A10" s="13" t="s">
        <v>190</v>
      </c>
      <c r="B10" s="5">
        <v>1</v>
      </c>
      <c r="C10" s="5"/>
      <c r="D10" s="5">
        <v>1</v>
      </c>
      <c r="E10" s="5">
        <v>1</v>
      </c>
      <c r="F10" s="5">
        <v>5</v>
      </c>
      <c r="G10" s="5"/>
      <c r="H10" s="5">
        <v>1</v>
      </c>
      <c r="I10" s="5"/>
      <c r="J10" s="5">
        <v>2</v>
      </c>
      <c r="K10" s="5"/>
      <c r="L10" s="5"/>
      <c r="M10" s="5">
        <v>4</v>
      </c>
      <c r="N10" s="8">
        <f>VLOOKUP(A10,Games!$A$2:$D$626,3,FALSE)</f>
        <v>0</v>
      </c>
      <c r="O10" s="8">
        <f>VLOOKUP(A10,Games!$A$2:$D$626,4,FALSE)</f>
        <v>1</v>
      </c>
    </row>
    <row r="11" spans="1:16" x14ac:dyDescent="0.25">
      <c r="A11" s="13" t="s">
        <v>53</v>
      </c>
      <c r="B11" s="5">
        <v>31</v>
      </c>
      <c r="C11" s="5">
        <v>37</v>
      </c>
      <c r="D11" s="5">
        <v>9</v>
      </c>
      <c r="E11" s="5">
        <v>22</v>
      </c>
      <c r="F11" s="5">
        <v>85</v>
      </c>
      <c r="G11" s="5">
        <v>120</v>
      </c>
      <c r="H11" s="5">
        <v>53</v>
      </c>
      <c r="I11" s="5">
        <v>4</v>
      </c>
      <c r="J11" s="5">
        <v>62</v>
      </c>
      <c r="K11" s="5"/>
      <c r="L11" s="5">
        <v>3</v>
      </c>
      <c r="M11" s="5">
        <v>123</v>
      </c>
      <c r="N11" s="8">
        <f>VLOOKUP(A11,Games!$A$2:$D$626,3,FALSE)</f>
        <v>0</v>
      </c>
      <c r="O11" s="8">
        <f>VLOOKUP(A11,Games!$A$2:$D$626,4,FALSE)</f>
        <v>31</v>
      </c>
    </row>
    <row r="12" spans="1:16" x14ac:dyDescent="0.25">
      <c r="A12" s="13" t="s">
        <v>120</v>
      </c>
      <c r="B12" s="3">
        <v>22</v>
      </c>
      <c r="C12" s="3">
        <v>142</v>
      </c>
      <c r="D12" s="3">
        <v>11</v>
      </c>
      <c r="E12" s="3">
        <v>55</v>
      </c>
      <c r="F12" s="3">
        <v>172</v>
      </c>
      <c r="G12" s="3">
        <v>38</v>
      </c>
      <c r="H12" s="3">
        <v>31</v>
      </c>
      <c r="I12" s="3">
        <v>16</v>
      </c>
      <c r="J12" s="3">
        <v>46</v>
      </c>
      <c r="K12" s="3">
        <v>1</v>
      </c>
      <c r="L12" s="3"/>
      <c r="M12" s="3">
        <v>372</v>
      </c>
      <c r="N12" s="8">
        <f>VLOOKUP(A12,Games!$A$2:$D$626,3,FALSE)</f>
        <v>0</v>
      </c>
      <c r="O12" s="8">
        <f>VLOOKUP(A12,Games!$A$2:$D$626,4,FALSE)</f>
        <v>22</v>
      </c>
    </row>
    <row r="13" spans="1:16" x14ac:dyDescent="0.25">
      <c r="A13" s="13" t="s">
        <v>191</v>
      </c>
      <c r="B13" s="3">
        <v>1</v>
      </c>
      <c r="C13" s="3">
        <v>3</v>
      </c>
      <c r="D13" s="3">
        <v>3</v>
      </c>
      <c r="E13" s="3"/>
      <c r="F13" s="3">
        <v>6</v>
      </c>
      <c r="G13" s="3">
        <v>3</v>
      </c>
      <c r="H13" s="3"/>
      <c r="I13" s="3">
        <v>1</v>
      </c>
      <c r="J13" s="3">
        <v>3</v>
      </c>
      <c r="K13" s="3"/>
      <c r="L13" s="3"/>
      <c r="M13" s="3">
        <v>15</v>
      </c>
      <c r="N13" s="8">
        <f>VLOOKUP(A13,Games!$A$2:$D$626,3,FALSE)</f>
        <v>0</v>
      </c>
      <c r="O13" s="8">
        <f>VLOOKUP(A13,Games!$A$2:$D$626,4,FALSE)</f>
        <v>1</v>
      </c>
    </row>
    <row r="14" spans="1:16" x14ac:dyDescent="0.25">
      <c r="A14" s="1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8"/>
      <c r="O14" s="8"/>
    </row>
    <row r="15" spans="1:16" x14ac:dyDescent="0.25">
      <c r="A15" s="1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8"/>
      <c r="O15" s="8"/>
    </row>
    <row r="19" spans="1:13" x14ac:dyDescent="0.25">
      <c r="A19" s="29" t="s">
        <v>24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x14ac:dyDescent="0.25">
      <c r="A20" s="42" t="s">
        <v>54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x14ac:dyDescent="0.25">
      <c r="A21" s="3" t="s">
        <v>12</v>
      </c>
      <c r="B21" s="3" t="s">
        <v>11</v>
      </c>
      <c r="C21" s="3" t="s">
        <v>13</v>
      </c>
      <c r="D21" s="3" t="s">
        <v>14</v>
      </c>
      <c r="E21" s="3" t="s">
        <v>15</v>
      </c>
      <c r="F21" s="3" t="s">
        <v>16</v>
      </c>
      <c r="G21" s="3" t="s">
        <v>17</v>
      </c>
      <c r="H21" s="3" t="s">
        <v>18</v>
      </c>
      <c r="I21" s="3" t="s">
        <v>19</v>
      </c>
      <c r="J21" s="3" t="s">
        <v>20</v>
      </c>
      <c r="K21" s="3" t="s">
        <v>21</v>
      </c>
      <c r="L21" s="3" t="s">
        <v>22</v>
      </c>
      <c r="M21" s="3" t="s">
        <v>23</v>
      </c>
    </row>
    <row r="22" spans="1:13" x14ac:dyDescent="0.25">
      <c r="A22" s="4" t="str">
        <f>IF(A3=""," ",A3)</f>
        <v>Ben White</v>
      </c>
      <c r="B22" s="5"/>
      <c r="C22" s="6">
        <f>IF(ISNUMBER($B3),C3/$B3," ")</f>
        <v>6</v>
      </c>
      <c r="D22" s="6">
        <f t="shared" ref="D22:M22" si="0">IF(ISNUMBER($B3),D3/$B3," ")</f>
        <v>0</v>
      </c>
      <c r="E22" s="6">
        <f t="shared" si="0"/>
        <v>0.5</v>
      </c>
      <c r="F22" s="6">
        <f t="shared" si="0"/>
        <v>8.5</v>
      </c>
      <c r="G22" s="6">
        <f t="shared" si="0"/>
        <v>2</v>
      </c>
      <c r="H22" s="6">
        <f t="shared" si="0"/>
        <v>2</v>
      </c>
      <c r="I22" s="6">
        <f t="shared" si="0"/>
        <v>0.5</v>
      </c>
      <c r="J22" s="6">
        <f t="shared" si="0"/>
        <v>3</v>
      </c>
      <c r="K22" s="6">
        <f t="shared" si="0"/>
        <v>0</v>
      </c>
      <c r="L22" s="6">
        <f t="shared" si="0"/>
        <v>0</v>
      </c>
      <c r="M22" s="6">
        <f t="shared" si="0"/>
        <v>12.5</v>
      </c>
    </row>
    <row r="23" spans="1:13" x14ac:dyDescent="0.25">
      <c r="A23" s="4" t="str">
        <f t="shared" ref="A23:A34" si="1">IF(A4=""," ",A4)</f>
        <v>Dean Abbott</v>
      </c>
      <c r="B23" s="5"/>
      <c r="C23" s="6">
        <f t="shared" ref="C23:M34" si="2">IF(ISNUMBER($B4),C4/$B4," ")</f>
        <v>1.2222222222222223</v>
      </c>
      <c r="D23" s="6">
        <f t="shared" si="2"/>
        <v>1.2222222222222223</v>
      </c>
      <c r="E23" s="6">
        <f t="shared" si="2"/>
        <v>0.40740740740740738</v>
      </c>
      <c r="F23" s="6">
        <f t="shared" si="2"/>
        <v>5.3703703703703702</v>
      </c>
      <c r="G23" s="6">
        <f t="shared" si="2"/>
        <v>2.5925925925925926</v>
      </c>
      <c r="H23" s="6">
        <f t="shared" si="2"/>
        <v>1.4444444444444444</v>
      </c>
      <c r="I23" s="6">
        <f t="shared" si="2"/>
        <v>0</v>
      </c>
      <c r="J23" s="6">
        <f t="shared" si="2"/>
        <v>1.3703703703703705</v>
      </c>
      <c r="K23" s="6">
        <f t="shared" si="2"/>
        <v>3.7037037037037035E-2</v>
      </c>
      <c r="L23" s="6">
        <f t="shared" si="2"/>
        <v>0</v>
      </c>
      <c r="M23" s="6">
        <f t="shared" si="2"/>
        <v>6.5185185185185182</v>
      </c>
    </row>
    <row r="24" spans="1:13" x14ac:dyDescent="0.25">
      <c r="A24" s="4" t="str">
        <f t="shared" si="1"/>
        <v>Gabe Haynes</v>
      </c>
      <c r="B24" s="5"/>
      <c r="C24" s="6">
        <f t="shared" si="2"/>
        <v>6.129032258064516</v>
      </c>
      <c r="D24" s="6">
        <f t="shared" si="2"/>
        <v>3.2258064516129031E-2</v>
      </c>
      <c r="E24" s="6">
        <f t="shared" si="2"/>
        <v>0.90322580645161288</v>
      </c>
      <c r="F24" s="6">
        <f t="shared" si="2"/>
        <v>3.7419354838709675</v>
      </c>
      <c r="G24" s="6">
        <f t="shared" si="2"/>
        <v>2.7419354838709675</v>
      </c>
      <c r="H24" s="6">
        <f t="shared" si="2"/>
        <v>1.096774193548387</v>
      </c>
      <c r="I24" s="6">
        <f t="shared" si="2"/>
        <v>3.2258064516129031E-2</v>
      </c>
      <c r="J24" s="6">
        <f t="shared" si="2"/>
        <v>0.4838709677419355</v>
      </c>
      <c r="K24" s="6">
        <f t="shared" si="2"/>
        <v>0</v>
      </c>
      <c r="L24" s="6">
        <f t="shared" si="2"/>
        <v>0</v>
      </c>
      <c r="M24" s="6">
        <f t="shared" si="2"/>
        <v>13.258064516129032</v>
      </c>
    </row>
    <row r="25" spans="1:13" x14ac:dyDescent="0.25">
      <c r="A25" s="4" t="str">
        <f t="shared" si="1"/>
        <v>Geoff Parkins</v>
      </c>
      <c r="B25" s="5"/>
      <c r="C25" s="6">
        <f t="shared" si="2"/>
        <v>1.9310344827586208</v>
      </c>
      <c r="D25" s="6">
        <f t="shared" si="2"/>
        <v>1.3448275862068966</v>
      </c>
      <c r="E25" s="6">
        <f t="shared" si="2"/>
        <v>6.8965517241379309E-2</v>
      </c>
      <c r="F25" s="6">
        <f t="shared" si="2"/>
        <v>5.6206896551724137</v>
      </c>
      <c r="G25" s="6">
        <f t="shared" si="2"/>
        <v>0.89655172413793105</v>
      </c>
      <c r="H25" s="6">
        <f t="shared" si="2"/>
        <v>1.3793103448275863</v>
      </c>
      <c r="I25" s="6">
        <f t="shared" si="2"/>
        <v>2.2068965517241379</v>
      </c>
      <c r="J25" s="6">
        <f t="shared" si="2"/>
        <v>1.7241379310344827</v>
      </c>
      <c r="K25" s="6">
        <f t="shared" si="2"/>
        <v>3.4482758620689655E-2</v>
      </c>
      <c r="L25" s="6">
        <f t="shared" si="2"/>
        <v>0</v>
      </c>
      <c r="M25" s="6">
        <f t="shared" si="2"/>
        <v>7.9655172413793105</v>
      </c>
    </row>
    <row r="26" spans="1:13" x14ac:dyDescent="0.25">
      <c r="A26" s="4" t="str">
        <f t="shared" si="1"/>
        <v>John Southwell</v>
      </c>
      <c r="B26" s="5"/>
      <c r="C26" s="6">
        <f t="shared" si="2"/>
        <v>3</v>
      </c>
      <c r="D26" s="6">
        <f t="shared" si="2"/>
        <v>0.55882352941176472</v>
      </c>
      <c r="E26" s="6">
        <f t="shared" si="2"/>
        <v>1.911764705882353</v>
      </c>
      <c r="F26" s="6">
        <f t="shared" si="2"/>
        <v>5.4117647058823533</v>
      </c>
      <c r="G26" s="6">
        <f t="shared" si="2"/>
        <v>5.382352941176471</v>
      </c>
      <c r="H26" s="6">
        <f t="shared" si="2"/>
        <v>2.2647058823529411</v>
      </c>
      <c r="I26" s="6">
        <f t="shared" si="2"/>
        <v>0.23529411764705882</v>
      </c>
      <c r="J26" s="6">
        <f t="shared" si="2"/>
        <v>1.1764705882352942</v>
      </c>
      <c r="K26" s="6">
        <f t="shared" si="2"/>
        <v>2.9411764705882353E-2</v>
      </c>
      <c r="L26" s="6">
        <f t="shared" si="2"/>
        <v>0</v>
      </c>
      <c r="M26" s="6">
        <f t="shared" si="2"/>
        <v>9.5882352941176467</v>
      </c>
    </row>
    <row r="27" spans="1:13" x14ac:dyDescent="0.25">
      <c r="A27" s="4" t="str">
        <f t="shared" si="1"/>
        <v>Jono Miller</v>
      </c>
      <c r="B27" s="5"/>
      <c r="C27" s="6">
        <f t="shared" si="2"/>
        <v>5.1052631578947372</v>
      </c>
      <c r="D27" s="6">
        <f t="shared" si="2"/>
        <v>0.31578947368421051</v>
      </c>
      <c r="E27" s="6">
        <f t="shared" si="2"/>
        <v>2.2105263157894739</v>
      </c>
      <c r="F27" s="6">
        <f t="shared" si="2"/>
        <v>9.7894736842105257</v>
      </c>
      <c r="G27" s="6">
        <f t="shared" si="2"/>
        <v>1.9473684210526316</v>
      </c>
      <c r="H27" s="6">
        <f t="shared" si="2"/>
        <v>1.7894736842105263</v>
      </c>
      <c r="I27" s="6">
        <f t="shared" si="2"/>
        <v>1.736842105263158</v>
      </c>
      <c r="J27" s="6">
        <f t="shared" si="2"/>
        <v>1.5789473684210527</v>
      </c>
      <c r="K27" s="6">
        <f t="shared" si="2"/>
        <v>0</v>
      </c>
      <c r="L27" s="6">
        <f t="shared" si="2"/>
        <v>0</v>
      </c>
      <c r="M27" s="6">
        <f t="shared" si="2"/>
        <v>13.368421052631579</v>
      </c>
    </row>
    <row r="28" spans="1:13" x14ac:dyDescent="0.25">
      <c r="A28" s="4" t="str">
        <f t="shared" si="1"/>
        <v>Phil Dimond</v>
      </c>
      <c r="B28" s="5"/>
      <c r="C28" s="6">
        <f t="shared" si="2"/>
        <v>2.2727272727272729</v>
      </c>
      <c r="D28" s="6">
        <f t="shared" si="2"/>
        <v>0.36363636363636365</v>
      </c>
      <c r="E28" s="6">
        <f t="shared" si="2"/>
        <v>1.0909090909090908</v>
      </c>
      <c r="F28" s="6">
        <f t="shared" si="2"/>
        <v>4.5909090909090908</v>
      </c>
      <c r="G28" s="6">
        <f t="shared" si="2"/>
        <v>2.1818181818181817</v>
      </c>
      <c r="H28" s="6">
        <f t="shared" si="2"/>
        <v>1.2272727272727273</v>
      </c>
      <c r="I28" s="6">
        <f t="shared" si="2"/>
        <v>0.18181818181818182</v>
      </c>
      <c r="J28" s="6">
        <f t="shared" si="2"/>
        <v>1.5454545454545454</v>
      </c>
      <c r="K28" s="6">
        <f t="shared" si="2"/>
        <v>0</v>
      </c>
      <c r="L28" s="6">
        <f t="shared" si="2"/>
        <v>0</v>
      </c>
      <c r="M28" s="6">
        <f t="shared" si="2"/>
        <v>6.7272727272727275</v>
      </c>
    </row>
    <row r="29" spans="1:13" x14ac:dyDescent="0.25">
      <c r="A29" s="4" t="str">
        <f t="shared" si="1"/>
        <v>Steve Broers</v>
      </c>
      <c r="B29" s="5"/>
      <c r="C29" s="6">
        <f t="shared" si="2"/>
        <v>0</v>
      </c>
      <c r="D29" s="6">
        <f t="shared" si="2"/>
        <v>1</v>
      </c>
      <c r="E29" s="6">
        <f t="shared" si="2"/>
        <v>1</v>
      </c>
      <c r="F29" s="6">
        <f t="shared" si="2"/>
        <v>5</v>
      </c>
      <c r="G29" s="6">
        <f t="shared" si="2"/>
        <v>0</v>
      </c>
      <c r="H29" s="6">
        <f t="shared" si="2"/>
        <v>1</v>
      </c>
      <c r="I29" s="6">
        <f t="shared" si="2"/>
        <v>0</v>
      </c>
      <c r="J29" s="6">
        <f t="shared" si="2"/>
        <v>2</v>
      </c>
      <c r="K29" s="6">
        <f t="shared" si="2"/>
        <v>0</v>
      </c>
      <c r="L29" s="6">
        <f t="shared" si="2"/>
        <v>0</v>
      </c>
      <c r="M29" s="6">
        <f t="shared" si="2"/>
        <v>4</v>
      </c>
    </row>
    <row r="30" spans="1:13" x14ac:dyDescent="0.25">
      <c r="A30" s="4" t="str">
        <f t="shared" si="1"/>
        <v>Stu Duncan</v>
      </c>
      <c r="B30" s="5"/>
      <c r="C30" s="6">
        <f t="shared" si="2"/>
        <v>1.1935483870967742</v>
      </c>
      <c r="D30" s="6">
        <f t="shared" si="2"/>
        <v>0.29032258064516131</v>
      </c>
      <c r="E30" s="6">
        <f t="shared" si="2"/>
        <v>0.70967741935483875</v>
      </c>
      <c r="F30" s="6">
        <f t="shared" si="2"/>
        <v>2.7419354838709675</v>
      </c>
      <c r="G30" s="6">
        <f t="shared" si="2"/>
        <v>3.870967741935484</v>
      </c>
      <c r="H30" s="6">
        <f t="shared" si="2"/>
        <v>1.7096774193548387</v>
      </c>
      <c r="I30" s="6">
        <f t="shared" si="2"/>
        <v>0.12903225806451613</v>
      </c>
      <c r="J30" s="6">
        <f t="shared" si="2"/>
        <v>2</v>
      </c>
      <c r="K30" s="6">
        <f t="shared" si="2"/>
        <v>0</v>
      </c>
      <c r="L30" s="6">
        <f t="shared" si="2"/>
        <v>9.6774193548387094E-2</v>
      </c>
      <c r="M30" s="6">
        <f t="shared" si="2"/>
        <v>3.967741935483871</v>
      </c>
    </row>
    <row r="31" spans="1:13" x14ac:dyDescent="0.25">
      <c r="A31" s="4" t="str">
        <f t="shared" si="1"/>
        <v>Harley Pupuke</v>
      </c>
      <c r="B31" s="3"/>
      <c r="C31" s="6">
        <f t="shared" si="2"/>
        <v>6.4545454545454541</v>
      </c>
      <c r="D31" s="6">
        <f t="shared" si="2"/>
        <v>0.5</v>
      </c>
      <c r="E31" s="6">
        <f t="shared" si="2"/>
        <v>2.5</v>
      </c>
      <c r="F31" s="6">
        <f t="shared" si="2"/>
        <v>7.8181818181818183</v>
      </c>
      <c r="G31" s="6">
        <f t="shared" si="2"/>
        <v>1.7272727272727273</v>
      </c>
      <c r="H31" s="6">
        <f t="shared" si="2"/>
        <v>1.4090909090909092</v>
      </c>
      <c r="I31" s="6">
        <f t="shared" si="2"/>
        <v>0.72727272727272729</v>
      </c>
      <c r="J31" s="6">
        <f t="shared" si="2"/>
        <v>2.0909090909090908</v>
      </c>
      <c r="K31" s="6">
        <f t="shared" si="2"/>
        <v>4.5454545454545456E-2</v>
      </c>
      <c r="L31" s="6">
        <f t="shared" si="2"/>
        <v>0</v>
      </c>
      <c r="M31" s="6">
        <f t="shared" si="2"/>
        <v>16.90909090909091</v>
      </c>
    </row>
    <row r="32" spans="1:13" x14ac:dyDescent="0.25">
      <c r="A32" s="4" t="str">
        <f t="shared" si="1"/>
        <v>Steve Rudic</v>
      </c>
      <c r="B32" s="3"/>
      <c r="C32" s="6">
        <f t="shared" si="2"/>
        <v>3</v>
      </c>
      <c r="D32" s="6">
        <f t="shared" si="2"/>
        <v>3</v>
      </c>
      <c r="E32" s="6">
        <f t="shared" si="2"/>
        <v>0</v>
      </c>
      <c r="F32" s="6">
        <f t="shared" si="2"/>
        <v>6</v>
      </c>
      <c r="G32" s="6">
        <f t="shared" si="2"/>
        <v>3</v>
      </c>
      <c r="H32" s="6">
        <f t="shared" si="2"/>
        <v>0</v>
      </c>
      <c r="I32" s="6">
        <f t="shared" si="2"/>
        <v>1</v>
      </c>
      <c r="J32" s="6">
        <f t="shared" si="2"/>
        <v>3</v>
      </c>
      <c r="K32" s="6">
        <f t="shared" si="2"/>
        <v>0</v>
      </c>
      <c r="L32" s="6">
        <f t="shared" si="2"/>
        <v>0</v>
      </c>
      <c r="M32" s="6">
        <f t="shared" si="2"/>
        <v>15</v>
      </c>
    </row>
    <row r="33" spans="1:13" x14ac:dyDescent="0.25">
      <c r="A33" s="4" t="str">
        <f t="shared" si="1"/>
        <v xml:space="preserve"> </v>
      </c>
      <c r="B33" s="3"/>
      <c r="C33" s="6" t="str">
        <f t="shared" si="2"/>
        <v xml:space="preserve"> </v>
      </c>
      <c r="D33" s="6" t="str">
        <f t="shared" si="2"/>
        <v xml:space="preserve"> </v>
      </c>
      <c r="E33" s="6" t="str">
        <f t="shared" si="2"/>
        <v xml:space="preserve"> </v>
      </c>
      <c r="F33" s="6" t="str">
        <f t="shared" si="2"/>
        <v xml:space="preserve"> </v>
      </c>
      <c r="G33" s="6" t="str">
        <f t="shared" si="2"/>
        <v xml:space="preserve"> </v>
      </c>
      <c r="H33" s="6" t="str">
        <f t="shared" si="2"/>
        <v xml:space="preserve"> </v>
      </c>
      <c r="I33" s="6" t="str">
        <f t="shared" si="2"/>
        <v xml:space="preserve"> </v>
      </c>
      <c r="J33" s="6" t="str">
        <f t="shared" si="2"/>
        <v xml:space="preserve"> </v>
      </c>
      <c r="K33" s="6" t="str">
        <f t="shared" si="2"/>
        <v xml:space="preserve"> </v>
      </c>
      <c r="L33" s="6" t="str">
        <f t="shared" si="2"/>
        <v xml:space="preserve"> </v>
      </c>
      <c r="M33" s="6" t="str">
        <f t="shared" si="2"/>
        <v xml:space="preserve"> </v>
      </c>
    </row>
    <row r="34" spans="1:13" x14ac:dyDescent="0.25">
      <c r="A34" s="4" t="str">
        <f t="shared" si="1"/>
        <v xml:space="preserve"> </v>
      </c>
      <c r="B34" s="3"/>
      <c r="C34" s="6" t="str">
        <f t="shared" si="2"/>
        <v xml:space="preserve"> </v>
      </c>
      <c r="D34" s="6" t="str">
        <f t="shared" si="2"/>
        <v xml:space="preserve"> </v>
      </c>
      <c r="E34" s="6" t="str">
        <f t="shared" si="2"/>
        <v xml:space="preserve"> </v>
      </c>
      <c r="F34" s="6" t="str">
        <f t="shared" si="2"/>
        <v xml:space="preserve"> </v>
      </c>
      <c r="G34" s="6" t="str">
        <f t="shared" si="2"/>
        <v xml:space="preserve"> </v>
      </c>
      <c r="H34" s="6" t="str">
        <f t="shared" si="2"/>
        <v xml:space="preserve"> </v>
      </c>
      <c r="I34" s="6" t="str">
        <f t="shared" si="2"/>
        <v xml:space="preserve"> </v>
      </c>
      <c r="J34" s="6" t="str">
        <f t="shared" si="2"/>
        <v xml:space="preserve"> </v>
      </c>
      <c r="K34" s="6" t="str">
        <f t="shared" si="2"/>
        <v xml:space="preserve"> </v>
      </c>
      <c r="L34" s="6" t="str">
        <f t="shared" si="2"/>
        <v xml:space="preserve"> </v>
      </c>
      <c r="M34" s="6" t="str">
        <f t="shared" si="2"/>
        <v xml:space="preserve"> </v>
      </c>
    </row>
  </sheetData>
  <mergeCells count="3">
    <mergeCell ref="A19:M19"/>
    <mergeCell ref="A20:M20"/>
    <mergeCell ref="A1:O1"/>
  </mergeCells>
  <conditionalFormatting sqref="A3:A15">
    <cfRule type="expression" dxfId="6" priority="1">
      <formula>B3&gt;11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34"/>
  <sheetViews>
    <sheetView workbookViewId="0">
      <selection activeCell="A3" sqref="A3:M15"/>
    </sheetView>
  </sheetViews>
  <sheetFormatPr defaultRowHeight="15" x14ac:dyDescent="0.25"/>
  <cols>
    <col min="1" max="1" width="19" bestFit="1" customWidth="1"/>
    <col min="2" max="2" width="13.5703125" bestFit="1" customWidth="1"/>
    <col min="3" max="12" width="9.140625" customWidth="1"/>
    <col min="13" max="13" width="5.5703125" bestFit="1" customWidth="1"/>
    <col min="14" max="14" width="17" bestFit="1" customWidth="1"/>
    <col min="15" max="15" width="15.140625" bestFit="1" customWidth="1"/>
  </cols>
  <sheetData>
    <row r="1" spans="1:16" x14ac:dyDescent="0.25">
      <c r="A1" s="48" t="s">
        <v>66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19" t="s">
        <v>66</v>
      </c>
    </row>
    <row r="2" spans="1:16" x14ac:dyDescent="0.25">
      <c r="A2" s="3" t="s">
        <v>12</v>
      </c>
      <c r="B2" s="3" t="s">
        <v>11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23</v>
      </c>
      <c r="N2" s="8" t="s">
        <v>187</v>
      </c>
      <c r="O2" s="8" t="s">
        <v>188</v>
      </c>
    </row>
    <row r="3" spans="1:16" x14ac:dyDescent="0.25">
      <c r="A3" s="13" t="s">
        <v>55</v>
      </c>
      <c r="B3" s="5">
        <v>5</v>
      </c>
      <c r="C3" s="5">
        <v>13</v>
      </c>
      <c r="D3" s="5"/>
      <c r="E3" s="5">
        <v>2</v>
      </c>
      <c r="F3" s="5">
        <v>40</v>
      </c>
      <c r="G3" s="5">
        <v>3</v>
      </c>
      <c r="H3" s="5">
        <v>1</v>
      </c>
      <c r="I3" s="5">
        <v>2</v>
      </c>
      <c r="J3" s="5">
        <v>4</v>
      </c>
      <c r="K3" s="5"/>
      <c r="L3" s="5"/>
      <c r="M3" s="5">
        <v>28</v>
      </c>
      <c r="N3" s="8">
        <f>VLOOKUP(A3,Games!$A$2:$D$626,3,FALSE)</f>
        <v>0</v>
      </c>
      <c r="O3" s="8">
        <f>VLOOKUP(A3,Games!$A$2:$D$626,4,FALSE)</f>
        <v>5</v>
      </c>
    </row>
    <row r="4" spans="1:16" x14ac:dyDescent="0.25">
      <c r="A4" s="13" t="s">
        <v>56</v>
      </c>
      <c r="B4" s="5">
        <v>12</v>
      </c>
      <c r="C4" s="5">
        <v>40</v>
      </c>
      <c r="D4" s="5">
        <v>34</v>
      </c>
      <c r="E4" s="5">
        <v>13</v>
      </c>
      <c r="F4" s="5">
        <v>45</v>
      </c>
      <c r="G4" s="5">
        <v>18</v>
      </c>
      <c r="H4" s="5">
        <v>14</v>
      </c>
      <c r="I4" s="5"/>
      <c r="J4" s="5">
        <v>13</v>
      </c>
      <c r="K4" s="5"/>
      <c r="L4" s="5"/>
      <c r="M4" s="5">
        <v>195</v>
      </c>
      <c r="N4" s="8">
        <f>VLOOKUP(A4,Games!$A$2:$D$626,3,FALSE)</f>
        <v>2</v>
      </c>
      <c r="O4" s="8">
        <f>VLOOKUP(A4,Games!$A$2:$D$626,4,FALSE)</f>
        <v>14</v>
      </c>
    </row>
    <row r="5" spans="1:16" x14ac:dyDescent="0.25">
      <c r="A5" s="13" t="s">
        <v>57</v>
      </c>
      <c r="B5" s="5">
        <v>16</v>
      </c>
      <c r="C5" s="5">
        <v>89</v>
      </c>
      <c r="D5" s="5">
        <v>18</v>
      </c>
      <c r="E5" s="5">
        <v>28</v>
      </c>
      <c r="F5" s="5">
        <v>94</v>
      </c>
      <c r="G5" s="5">
        <v>40</v>
      </c>
      <c r="H5" s="5">
        <v>35</v>
      </c>
      <c r="I5" s="5">
        <v>3</v>
      </c>
      <c r="J5" s="5">
        <v>48</v>
      </c>
      <c r="K5" s="5"/>
      <c r="L5" s="5">
        <v>1</v>
      </c>
      <c r="M5" s="5">
        <v>260</v>
      </c>
      <c r="N5" s="8">
        <f>VLOOKUP(A5,Games!$A$2:$D$626,3,FALSE)</f>
        <v>1</v>
      </c>
      <c r="O5" s="8">
        <f>VLOOKUP(A5,Games!$A$2:$D$626,4,FALSE)</f>
        <v>17</v>
      </c>
    </row>
    <row r="6" spans="1:16" x14ac:dyDescent="0.25">
      <c r="A6" s="13" t="s">
        <v>58</v>
      </c>
      <c r="B6" s="5">
        <v>34</v>
      </c>
      <c r="C6" s="5">
        <v>36</v>
      </c>
      <c r="D6" s="5">
        <v>31</v>
      </c>
      <c r="E6" s="5">
        <v>13</v>
      </c>
      <c r="F6" s="5">
        <v>111</v>
      </c>
      <c r="G6" s="5">
        <v>74</v>
      </c>
      <c r="H6" s="5">
        <v>39</v>
      </c>
      <c r="I6" s="5">
        <v>1</v>
      </c>
      <c r="J6" s="5">
        <v>47</v>
      </c>
      <c r="K6" s="5"/>
      <c r="L6" s="5"/>
      <c r="M6" s="5">
        <v>178</v>
      </c>
      <c r="N6" s="8">
        <f>VLOOKUP(A6,Games!$A$2:$D$626,3,FALSE)</f>
        <v>0</v>
      </c>
      <c r="O6" s="8">
        <f>VLOOKUP(A6,Games!$A$2:$D$626,4,FALSE)</f>
        <v>34</v>
      </c>
    </row>
    <row r="7" spans="1:16" x14ac:dyDescent="0.25">
      <c r="A7" s="13" t="s">
        <v>59</v>
      </c>
      <c r="B7" s="5">
        <v>25</v>
      </c>
      <c r="C7" s="5">
        <v>46</v>
      </c>
      <c r="D7" s="5">
        <v>1</v>
      </c>
      <c r="E7" s="5">
        <v>28</v>
      </c>
      <c r="F7" s="5">
        <v>209</v>
      </c>
      <c r="G7" s="5">
        <v>16</v>
      </c>
      <c r="H7" s="5">
        <v>22</v>
      </c>
      <c r="I7" s="5">
        <v>29</v>
      </c>
      <c r="J7" s="5">
        <v>57</v>
      </c>
      <c r="K7" s="5"/>
      <c r="L7" s="5">
        <v>1</v>
      </c>
      <c r="M7" s="5">
        <v>123</v>
      </c>
      <c r="N7" s="8">
        <f>VLOOKUP(A7,Games!$A$2:$D$626,3,FALSE)</f>
        <v>0</v>
      </c>
      <c r="O7" s="8">
        <f>VLOOKUP(A7,Games!$A$2:$D$626,4,FALSE)</f>
        <v>25</v>
      </c>
    </row>
    <row r="8" spans="1:16" x14ac:dyDescent="0.25">
      <c r="A8" s="13" t="s">
        <v>60</v>
      </c>
      <c r="B8" s="5">
        <v>1</v>
      </c>
      <c r="C8" s="5">
        <v>4</v>
      </c>
      <c r="D8" s="5"/>
      <c r="E8" s="5">
        <v>5</v>
      </c>
      <c r="F8" s="5">
        <v>4</v>
      </c>
      <c r="G8" s="5"/>
      <c r="H8" s="5">
        <v>4</v>
      </c>
      <c r="I8" s="5"/>
      <c r="J8" s="5">
        <v>1</v>
      </c>
      <c r="K8" s="5"/>
      <c r="L8" s="5"/>
      <c r="M8" s="5">
        <v>13</v>
      </c>
      <c r="N8" s="8">
        <f>VLOOKUP(A8,Games!$A$2:$D$626,3,FALSE)</f>
        <v>0</v>
      </c>
      <c r="O8" s="8">
        <f>VLOOKUP(A8,Games!$A$2:$D$626,4,FALSE)</f>
        <v>1</v>
      </c>
    </row>
    <row r="9" spans="1:16" x14ac:dyDescent="0.25">
      <c r="A9" s="13" t="s">
        <v>61</v>
      </c>
      <c r="B9" s="5">
        <v>2</v>
      </c>
      <c r="C9" s="5"/>
      <c r="D9" s="5">
        <v>1</v>
      </c>
      <c r="E9" s="5"/>
      <c r="F9" s="5">
        <v>8</v>
      </c>
      <c r="G9" s="5"/>
      <c r="H9" s="5">
        <v>1</v>
      </c>
      <c r="I9" s="5">
        <v>2</v>
      </c>
      <c r="J9" s="5">
        <v>5</v>
      </c>
      <c r="K9" s="5"/>
      <c r="L9" s="5"/>
      <c r="M9" s="5">
        <v>3</v>
      </c>
      <c r="N9" s="8">
        <f>VLOOKUP(A9,Games!$A$2:$D$626,3,FALSE)</f>
        <v>0</v>
      </c>
      <c r="O9" s="8">
        <f>VLOOKUP(A9,Games!$A$2:$D$626,4,FALSE)</f>
        <v>2</v>
      </c>
    </row>
    <row r="10" spans="1:16" x14ac:dyDescent="0.25">
      <c r="A10" s="13" t="s">
        <v>62</v>
      </c>
      <c r="B10" s="5">
        <v>28</v>
      </c>
      <c r="C10" s="5">
        <v>58</v>
      </c>
      <c r="D10" s="5">
        <v>37</v>
      </c>
      <c r="E10" s="5">
        <v>39</v>
      </c>
      <c r="F10" s="5">
        <v>78</v>
      </c>
      <c r="G10" s="5">
        <v>62</v>
      </c>
      <c r="H10" s="5">
        <v>25</v>
      </c>
      <c r="I10" s="5">
        <v>4</v>
      </c>
      <c r="J10" s="5">
        <v>60</v>
      </c>
      <c r="K10" s="5"/>
      <c r="L10" s="5"/>
      <c r="M10" s="5">
        <v>266</v>
      </c>
      <c r="N10" s="8">
        <f>VLOOKUP(A10,Games!$A$2:$D$626,3,FALSE)</f>
        <v>0</v>
      </c>
      <c r="O10" s="8">
        <f>VLOOKUP(A10,Games!$A$2:$D$626,4,FALSE)</f>
        <v>28</v>
      </c>
    </row>
    <row r="11" spans="1:16" x14ac:dyDescent="0.25">
      <c r="A11" s="13" t="s">
        <v>63</v>
      </c>
      <c r="B11" s="5">
        <v>25</v>
      </c>
      <c r="C11" s="5">
        <v>50</v>
      </c>
      <c r="D11" s="5">
        <v>5</v>
      </c>
      <c r="E11" s="5">
        <v>17</v>
      </c>
      <c r="F11" s="5">
        <v>135</v>
      </c>
      <c r="G11" s="5">
        <v>13</v>
      </c>
      <c r="H11" s="5">
        <v>17</v>
      </c>
      <c r="I11" s="5">
        <v>7</v>
      </c>
      <c r="J11" s="5">
        <v>46</v>
      </c>
      <c r="K11" s="5">
        <v>2</v>
      </c>
      <c r="L11" s="5"/>
      <c r="M11" s="5">
        <v>132</v>
      </c>
      <c r="N11" s="8">
        <f>VLOOKUP(A11,Games!$A$2:$D$626,3,FALSE)</f>
        <v>1</v>
      </c>
      <c r="O11" s="8">
        <f>VLOOKUP(A11,Games!$A$2:$D$626,4,FALSE)</f>
        <v>26</v>
      </c>
    </row>
    <row r="12" spans="1:16" x14ac:dyDescent="0.25">
      <c r="A12" s="13" t="s">
        <v>64</v>
      </c>
      <c r="B12" s="3">
        <v>30</v>
      </c>
      <c r="C12" s="3">
        <v>49</v>
      </c>
      <c r="D12" s="3">
        <v>19</v>
      </c>
      <c r="E12" s="3">
        <v>16</v>
      </c>
      <c r="F12" s="3">
        <v>90</v>
      </c>
      <c r="G12" s="3">
        <v>59</v>
      </c>
      <c r="H12" s="3">
        <v>35</v>
      </c>
      <c r="I12" s="3">
        <v>2</v>
      </c>
      <c r="J12" s="3">
        <v>63</v>
      </c>
      <c r="K12" s="3">
        <v>1</v>
      </c>
      <c r="L12" s="3"/>
      <c r="M12" s="3">
        <v>171</v>
      </c>
      <c r="N12" s="8">
        <f>VLOOKUP(A12,Games!$A$2:$D$626,3,FALSE)</f>
        <v>0</v>
      </c>
      <c r="O12" s="8">
        <f>VLOOKUP(A12,Games!$A$2:$D$626,4,FALSE)</f>
        <v>30</v>
      </c>
    </row>
    <row r="13" spans="1:16" x14ac:dyDescent="0.25">
      <c r="A13" s="13" t="s">
        <v>65</v>
      </c>
      <c r="B13" s="3">
        <v>31</v>
      </c>
      <c r="C13" s="3">
        <v>48</v>
      </c>
      <c r="D13" s="3">
        <v>9</v>
      </c>
      <c r="E13" s="3">
        <v>21</v>
      </c>
      <c r="F13" s="3">
        <v>153</v>
      </c>
      <c r="G13" s="3">
        <v>22</v>
      </c>
      <c r="H13" s="3">
        <v>26</v>
      </c>
      <c r="I13" s="3">
        <v>28</v>
      </c>
      <c r="J13" s="3">
        <v>98</v>
      </c>
      <c r="K13" s="3"/>
      <c r="L13" s="3">
        <v>3</v>
      </c>
      <c r="M13" s="3">
        <v>144</v>
      </c>
      <c r="N13" s="8">
        <f>VLOOKUP(A13,Games!$A$2:$D$626,3,FALSE)</f>
        <v>0</v>
      </c>
      <c r="O13" s="8">
        <f>VLOOKUP(A13,Games!$A$2:$D$626,4,FALSE)</f>
        <v>31</v>
      </c>
    </row>
    <row r="14" spans="1:16" x14ac:dyDescent="0.25">
      <c r="A14" s="13" t="s">
        <v>131</v>
      </c>
      <c r="B14" s="3">
        <v>1</v>
      </c>
      <c r="C14" s="3">
        <v>3</v>
      </c>
      <c r="D14" s="3"/>
      <c r="E14" s="3">
        <v>1</v>
      </c>
      <c r="F14" s="3">
        <v>5</v>
      </c>
      <c r="G14" s="3"/>
      <c r="H14" s="3"/>
      <c r="I14" s="3">
        <v>1</v>
      </c>
      <c r="J14" s="3">
        <v>2</v>
      </c>
      <c r="K14" s="3"/>
      <c r="L14" s="3"/>
      <c r="M14" s="3">
        <v>7</v>
      </c>
      <c r="N14" s="8">
        <f>VLOOKUP(A14,Games!$A$2:$D$626,3,FALSE)</f>
        <v>0</v>
      </c>
      <c r="O14" s="8">
        <f>VLOOKUP(A14,Games!$A$2:$D$626,4,FALSE)</f>
        <v>1</v>
      </c>
    </row>
    <row r="15" spans="1:16" x14ac:dyDescent="0.25">
      <c r="A15" s="13" t="s">
        <v>155</v>
      </c>
      <c r="B15" s="8">
        <v>17</v>
      </c>
      <c r="C15" s="8">
        <v>72</v>
      </c>
      <c r="D15" s="8">
        <v>5</v>
      </c>
      <c r="E15" s="8">
        <v>22</v>
      </c>
      <c r="F15" s="8">
        <v>116</v>
      </c>
      <c r="G15" s="8">
        <v>28</v>
      </c>
      <c r="H15" s="8">
        <v>16</v>
      </c>
      <c r="I15" s="8">
        <v>1</v>
      </c>
      <c r="J15" s="8">
        <v>24</v>
      </c>
      <c r="K15" s="8"/>
      <c r="L15" s="8"/>
      <c r="M15" s="8">
        <v>181</v>
      </c>
      <c r="N15" s="8">
        <f>VLOOKUP(A15,Games!$A$2:$D$626,3,FALSE)</f>
        <v>0</v>
      </c>
      <c r="O15" s="8">
        <f>VLOOKUP(A15,Games!$A$2:$D$626,4,FALSE)</f>
        <v>17</v>
      </c>
    </row>
    <row r="19" spans="1:13" x14ac:dyDescent="0.25">
      <c r="A19" s="29" t="s">
        <v>24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x14ac:dyDescent="0.25">
      <c r="A20" s="46" t="s">
        <v>66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 x14ac:dyDescent="0.25">
      <c r="A21" s="3" t="s">
        <v>12</v>
      </c>
      <c r="B21" s="3" t="s">
        <v>11</v>
      </c>
      <c r="C21" s="3" t="s">
        <v>13</v>
      </c>
      <c r="D21" s="3" t="s">
        <v>14</v>
      </c>
      <c r="E21" s="3" t="s">
        <v>15</v>
      </c>
      <c r="F21" s="3" t="s">
        <v>16</v>
      </c>
      <c r="G21" s="3" t="s">
        <v>17</v>
      </c>
      <c r="H21" s="3" t="s">
        <v>18</v>
      </c>
      <c r="I21" s="3" t="s">
        <v>19</v>
      </c>
      <c r="J21" s="3" t="s">
        <v>20</v>
      </c>
      <c r="K21" s="3" t="s">
        <v>21</v>
      </c>
      <c r="L21" s="3" t="s">
        <v>22</v>
      </c>
      <c r="M21" s="3" t="s">
        <v>23</v>
      </c>
    </row>
    <row r="22" spans="1:13" x14ac:dyDescent="0.25">
      <c r="A22" s="4" t="str">
        <f>IF(A3=""," ",A3)</f>
        <v>Adam King</v>
      </c>
      <c r="B22" s="5"/>
      <c r="C22" s="6">
        <f>IF(ISNUMBER($B3),C3/$B3," ")</f>
        <v>2.6</v>
      </c>
      <c r="D22" s="6">
        <f t="shared" ref="D22:M22" si="0">IF(ISNUMBER($B3),D3/$B3," ")</f>
        <v>0</v>
      </c>
      <c r="E22" s="6">
        <f t="shared" si="0"/>
        <v>0.4</v>
      </c>
      <c r="F22" s="6">
        <f t="shared" si="0"/>
        <v>8</v>
      </c>
      <c r="G22" s="6">
        <f t="shared" si="0"/>
        <v>0.6</v>
      </c>
      <c r="H22" s="6">
        <f t="shared" si="0"/>
        <v>0.2</v>
      </c>
      <c r="I22" s="6">
        <f t="shared" si="0"/>
        <v>0.4</v>
      </c>
      <c r="J22" s="6">
        <f t="shared" si="0"/>
        <v>0.8</v>
      </c>
      <c r="K22" s="6">
        <f t="shared" si="0"/>
        <v>0</v>
      </c>
      <c r="L22" s="6">
        <f t="shared" si="0"/>
        <v>0</v>
      </c>
      <c r="M22" s="6">
        <f t="shared" si="0"/>
        <v>5.6</v>
      </c>
    </row>
    <row r="23" spans="1:13" x14ac:dyDescent="0.25">
      <c r="A23" s="4" t="str">
        <f t="shared" ref="A23:A34" si="1">IF(A4=""," ",A4)</f>
        <v>Aj Rodriguez</v>
      </c>
      <c r="B23" s="5"/>
      <c r="C23" s="6">
        <f t="shared" ref="C23:M34" si="2">IF(ISNUMBER($B4),C4/$B4," ")</f>
        <v>3.3333333333333335</v>
      </c>
      <c r="D23" s="6">
        <f t="shared" si="2"/>
        <v>2.8333333333333335</v>
      </c>
      <c r="E23" s="6">
        <f t="shared" si="2"/>
        <v>1.0833333333333333</v>
      </c>
      <c r="F23" s="6">
        <f t="shared" si="2"/>
        <v>3.75</v>
      </c>
      <c r="G23" s="6">
        <f t="shared" si="2"/>
        <v>1.5</v>
      </c>
      <c r="H23" s="6">
        <f t="shared" si="2"/>
        <v>1.1666666666666667</v>
      </c>
      <c r="I23" s="6">
        <f t="shared" si="2"/>
        <v>0</v>
      </c>
      <c r="J23" s="6">
        <f t="shared" si="2"/>
        <v>1.0833333333333333</v>
      </c>
      <c r="K23" s="6">
        <f t="shared" si="2"/>
        <v>0</v>
      </c>
      <c r="L23" s="6">
        <f t="shared" si="2"/>
        <v>0</v>
      </c>
      <c r="M23" s="6">
        <f t="shared" si="2"/>
        <v>16.25</v>
      </c>
    </row>
    <row r="24" spans="1:13" x14ac:dyDescent="0.25">
      <c r="A24" s="4" t="str">
        <f t="shared" si="1"/>
        <v>Ariston Sillana</v>
      </c>
      <c r="B24" s="5"/>
      <c r="C24" s="6">
        <f t="shared" si="2"/>
        <v>5.5625</v>
      </c>
      <c r="D24" s="6">
        <f t="shared" si="2"/>
        <v>1.125</v>
      </c>
      <c r="E24" s="6">
        <f t="shared" si="2"/>
        <v>1.75</v>
      </c>
      <c r="F24" s="6">
        <f t="shared" si="2"/>
        <v>5.875</v>
      </c>
      <c r="G24" s="6">
        <f t="shared" si="2"/>
        <v>2.5</v>
      </c>
      <c r="H24" s="6">
        <f t="shared" si="2"/>
        <v>2.1875</v>
      </c>
      <c r="I24" s="6">
        <f t="shared" si="2"/>
        <v>0.1875</v>
      </c>
      <c r="J24" s="6">
        <f t="shared" si="2"/>
        <v>3</v>
      </c>
      <c r="K24" s="6">
        <f t="shared" si="2"/>
        <v>0</v>
      </c>
      <c r="L24" s="6">
        <f t="shared" si="2"/>
        <v>6.25E-2</v>
      </c>
      <c r="M24" s="6">
        <f t="shared" si="2"/>
        <v>16.25</v>
      </c>
    </row>
    <row r="25" spans="1:13" x14ac:dyDescent="0.25">
      <c r="A25" s="4" t="str">
        <f t="shared" si="1"/>
        <v>Brad Manzanillo</v>
      </c>
      <c r="B25" s="5"/>
      <c r="C25" s="6">
        <f t="shared" si="2"/>
        <v>1.0588235294117647</v>
      </c>
      <c r="D25" s="6">
        <f t="shared" si="2"/>
        <v>0.91176470588235292</v>
      </c>
      <c r="E25" s="6">
        <f t="shared" si="2"/>
        <v>0.38235294117647056</v>
      </c>
      <c r="F25" s="6">
        <f t="shared" si="2"/>
        <v>3.2647058823529411</v>
      </c>
      <c r="G25" s="6">
        <f t="shared" si="2"/>
        <v>2.1764705882352939</v>
      </c>
      <c r="H25" s="6">
        <f t="shared" si="2"/>
        <v>1.1470588235294117</v>
      </c>
      <c r="I25" s="6">
        <f t="shared" si="2"/>
        <v>2.9411764705882353E-2</v>
      </c>
      <c r="J25" s="6">
        <f t="shared" si="2"/>
        <v>1.3823529411764706</v>
      </c>
      <c r="K25" s="6">
        <f t="shared" si="2"/>
        <v>0</v>
      </c>
      <c r="L25" s="6">
        <f t="shared" si="2"/>
        <v>0</v>
      </c>
      <c r="M25" s="6">
        <f t="shared" si="2"/>
        <v>5.2352941176470589</v>
      </c>
    </row>
    <row r="26" spans="1:13" x14ac:dyDescent="0.25">
      <c r="A26" s="4" t="str">
        <f t="shared" si="1"/>
        <v>Clive Cox</v>
      </c>
      <c r="B26" s="5"/>
      <c r="C26" s="6">
        <f t="shared" si="2"/>
        <v>1.84</v>
      </c>
      <c r="D26" s="6">
        <f t="shared" si="2"/>
        <v>0.04</v>
      </c>
      <c r="E26" s="6">
        <f t="shared" si="2"/>
        <v>1.1200000000000001</v>
      </c>
      <c r="F26" s="6">
        <f t="shared" si="2"/>
        <v>8.36</v>
      </c>
      <c r="G26" s="6">
        <f t="shared" si="2"/>
        <v>0.64</v>
      </c>
      <c r="H26" s="6">
        <f t="shared" si="2"/>
        <v>0.88</v>
      </c>
      <c r="I26" s="6">
        <f t="shared" si="2"/>
        <v>1.1599999999999999</v>
      </c>
      <c r="J26" s="6">
        <f t="shared" si="2"/>
        <v>2.2799999999999998</v>
      </c>
      <c r="K26" s="6">
        <f t="shared" si="2"/>
        <v>0</v>
      </c>
      <c r="L26" s="6">
        <f t="shared" si="2"/>
        <v>0.04</v>
      </c>
      <c r="M26" s="6">
        <f t="shared" si="2"/>
        <v>4.92</v>
      </c>
    </row>
    <row r="27" spans="1:13" x14ac:dyDescent="0.25">
      <c r="A27" s="4" t="str">
        <f t="shared" si="1"/>
        <v>Garang Bul</v>
      </c>
      <c r="B27" s="5"/>
      <c r="C27" s="6">
        <f t="shared" si="2"/>
        <v>4</v>
      </c>
      <c r="D27" s="6">
        <f t="shared" si="2"/>
        <v>0</v>
      </c>
      <c r="E27" s="6">
        <f t="shared" si="2"/>
        <v>5</v>
      </c>
      <c r="F27" s="6">
        <f t="shared" si="2"/>
        <v>4</v>
      </c>
      <c r="G27" s="6">
        <f t="shared" si="2"/>
        <v>0</v>
      </c>
      <c r="H27" s="6">
        <f t="shared" si="2"/>
        <v>4</v>
      </c>
      <c r="I27" s="6">
        <f t="shared" si="2"/>
        <v>0</v>
      </c>
      <c r="J27" s="6">
        <f t="shared" si="2"/>
        <v>1</v>
      </c>
      <c r="K27" s="6">
        <f t="shared" si="2"/>
        <v>0</v>
      </c>
      <c r="L27" s="6">
        <f t="shared" si="2"/>
        <v>0</v>
      </c>
      <c r="M27" s="6">
        <f t="shared" si="2"/>
        <v>13</v>
      </c>
    </row>
    <row r="28" spans="1:13" x14ac:dyDescent="0.25">
      <c r="A28" s="4" t="str">
        <f t="shared" si="1"/>
        <v>Jono Cooper</v>
      </c>
      <c r="B28" s="5"/>
      <c r="C28" s="6">
        <f t="shared" si="2"/>
        <v>0</v>
      </c>
      <c r="D28" s="6">
        <f t="shared" si="2"/>
        <v>0.5</v>
      </c>
      <c r="E28" s="6">
        <f t="shared" si="2"/>
        <v>0</v>
      </c>
      <c r="F28" s="6">
        <f t="shared" si="2"/>
        <v>4</v>
      </c>
      <c r="G28" s="6">
        <f t="shared" si="2"/>
        <v>0</v>
      </c>
      <c r="H28" s="6">
        <f t="shared" si="2"/>
        <v>0.5</v>
      </c>
      <c r="I28" s="6">
        <f t="shared" si="2"/>
        <v>1</v>
      </c>
      <c r="J28" s="6">
        <f t="shared" si="2"/>
        <v>2.5</v>
      </c>
      <c r="K28" s="6">
        <f t="shared" si="2"/>
        <v>0</v>
      </c>
      <c r="L28" s="6">
        <f t="shared" si="2"/>
        <v>0</v>
      </c>
      <c r="M28" s="6">
        <f t="shared" si="2"/>
        <v>1.5</v>
      </c>
    </row>
    <row r="29" spans="1:13" x14ac:dyDescent="0.25">
      <c r="A29" s="4" t="str">
        <f t="shared" si="1"/>
        <v>Michael Verzosa</v>
      </c>
      <c r="B29" s="5"/>
      <c r="C29" s="6">
        <f t="shared" si="2"/>
        <v>2.0714285714285716</v>
      </c>
      <c r="D29" s="6">
        <f t="shared" si="2"/>
        <v>1.3214285714285714</v>
      </c>
      <c r="E29" s="6">
        <f t="shared" si="2"/>
        <v>1.3928571428571428</v>
      </c>
      <c r="F29" s="6">
        <f t="shared" si="2"/>
        <v>2.7857142857142856</v>
      </c>
      <c r="G29" s="6">
        <f t="shared" si="2"/>
        <v>2.2142857142857144</v>
      </c>
      <c r="H29" s="6">
        <f t="shared" si="2"/>
        <v>0.8928571428571429</v>
      </c>
      <c r="I29" s="6">
        <f t="shared" si="2"/>
        <v>0.14285714285714285</v>
      </c>
      <c r="J29" s="6">
        <f t="shared" si="2"/>
        <v>2.1428571428571428</v>
      </c>
      <c r="K29" s="6">
        <f t="shared" si="2"/>
        <v>0</v>
      </c>
      <c r="L29" s="6">
        <f t="shared" si="2"/>
        <v>0</v>
      </c>
      <c r="M29" s="6">
        <f t="shared" si="2"/>
        <v>9.5</v>
      </c>
    </row>
    <row r="30" spans="1:13" x14ac:dyDescent="0.25">
      <c r="A30" s="4" t="str">
        <f t="shared" si="1"/>
        <v>Mitchell Potts</v>
      </c>
      <c r="B30" s="5"/>
      <c r="C30" s="6">
        <f t="shared" si="2"/>
        <v>2</v>
      </c>
      <c r="D30" s="6">
        <f t="shared" si="2"/>
        <v>0.2</v>
      </c>
      <c r="E30" s="6">
        <f t="shared" si="2"/>
        <v>0.68</v>
      </c>
      <c r="F30" s="6">
        <f t="shared" si="2"/>
        <v>5.4</v>
      </c>
      <c r="G30" s="6">
        <f t="shared" si="2"/>
        <v>0.52</v>
      </c>
      <c r="H30" s="6">
        <f t="shared" si="2"/>
        <v>0.68</v>
      </c>
      <c r="I30" s="6">
        <f t="shared" si="2"/>
        <v>0.28000000000000003</v>
      </c>
      <c r="J30" s="6">
        <f t="shared" si="2"/>
        <v>1.84</v>
      </c>
      <c r="K30" s="6">
        <f t="shared" si="2"/>
        <v>0.08</v>
      </c>
      <c r="L30" s="6">
        <f t="shared" si="2"/>
        <v>0</v>
      </c>
      <c r="M30" s="6">
        <f t="shared" si="2"/>
        <v>5.28</v>
      </c>
    </row>
    <row r="31" spans="1:13" x14ac:dyDescent="0.25">
      <c r="A31" s="4" t="str">
        <f t="shared" si="1"/>
        <v>Nick Wilkinson</v>
      </c>
      <c r="B31" s="3"/>
      <c r="C31" s="6">
        <f t="shared" si="2"/>
        <v>1.6333333333333333</v>
      </c>
      <c r="D31" s="6">
        <f t="shared" si="2"/>
        <v>0.6333333333333333</v>
      </c>
      <c r="E31" s="6">
        <f t="shared" si="2"/>
        <v>0.53333333333333333</v>
      </c>
      <c r="F31" s="6">
        <f t="shared" si="2"/>
        <v>3</v>
      </c>
      <c r="G31" s="6">
        <f t="shared" si="2"/>
        <v>1.9666666666666666</v>
      </c>
      <c r="H31" s="6">
        <f t="shared" si="2"/>
        <v>1.1666666666666667</v>
      </c>
      <c r="I31" s="6">
        <f t="shared" si="2"/>
        <v>6.6666666666666666E-2</v>
      </c>
      <c r="J31" s="6">
        <f t="shared" si="2"/>
        <v>2.1</v>
      </c>
      <c r="K31" s="6">
        <f t="shared" si="2"/>
        <v>3.3333333333333333E-2</v>
      </c>
      <c r="L31" s="6">
        <f t="shared" si="2"/>
        <v>0</v>
      </c>
      <c r="M31" s="6">
        <f t="shared" si="2"/>
        <v>5.7</v>
      </c>
    </row>
    <row r="32" spans="1:13" x14ac:dyDescent="0.25">
      <c r="A32" s="4" t="str">
        <f t="shared" si="1"/>
        <v>Samuel Colosimo</v>
      </c>
      <c r="B32" s="3"/>
      <c r="C32" s="6">
        <f t="shared" si="2"/>
        <v>1.5483870967741935</v>
      </c>
      <c r="D32" s="6">
        <f t="shared" si="2"/>
        <v>0.29032258064516131</v>
      </c>
      <c r="E32" s="6">
        <f t="shared" si="2"/>
        <v>0.67741935483870963</v>
      </c>
      <c r="F32" s="6">
        <f t="shared" si="2"/>
        <v>4.935483870967742</v>
      </c>
      <c r="G32" s="6">
        <f t="shared" si="2"/>
        <v>0.70967741935483875</v>
      </c>
      <c r="H32" s="6">
        <f t="shared" si="2"/>
        <v>0.83870967741935487</v>
      </c>
      <c r="I32" s="6">
        <f t="shared" si="2"/>
        <v>0.90322580645161288</v>
      </c>
      <c r="J32" s="6">
        <f t="shared" si="2"/>
        <v>3.161290322580645</v>
      </c>
      <c r="K32" s="6">
        <f t="shared" si="2"/>
        <v>0</v>
      </c>
      <c r="L32" s="6">
        <f t="shared" si="2"/>
        <v>9.6774193548387094E-2</v>
      </c>
      <c r="M32" s="6">
        <f t="shared" si="2"/>
        <v>4.645161290322581</v>
      </c>
    </row>
    <row r="33" spans="1:13" x14ac:dyDescent="0.25">
      <c r="A33" s="4" t="str">
        <f t="shared" si="1"/>
        <v>Evan Fowler</v>
      </c>
      <c r="B33" s="3"/>
      <c r="C33" s="6">
        <f t="shared" si="2"/>
        <v>3</v>
      </c>
      <c r="D33" s="6">
        <f t="shared" si="2"/>
        <v>0</v>
      </c>
      <c r="E33" s="6">
        <f t="shared" si="2"/>
        <v>1</v>
      </c>
      <c r="F33" s="6">
        <f t="shared" si="2"/>
        <v>5</v>
      </c>
      <c r="G33" s="6">
        <f t="shared" si="2"/>
        <v>0</v>
      </c>
      <c r="H33" s="6">
        <f t="shared" si="2"/>
        <v>0</v>
      </c>
      <c r="I33" s="6">
        <f t="shared" si="2"/>
        <v>1</v>
      </c>
      <c r="J33" s="6">
        <f t="shared" si="2"/>
        <v>2</v>
      </c>
      <c r="K33" s="6">
        <f t="shared" si="2"/>
        <v>0</v>
      </c>
      <c r="L33" s="6">
        <f t="shared" si="2"/>
        <v>0</v>
      </c>
      <c r="M33" s="6">
        <f t="shared" si="2"/>
        <v>7</v>
      </c>
    </row>
    <row r="34" spans="1:13" x14ac:dyDescent="0.25">
      <c r="A34" s="4" t="str">
        <f t="shared" si="1"/>
        <v>Tim Hewitt</v>
      </c>
      <c r="B34" s="3"/>
      <c r="C34" s="6">
        <f t="shared" si="2"/>
        <v>4.2352941176470589</v>
      </c>
      <c r="D34" s="6">
        <f t="shared" si="2"/>
        <v>0.29411764705882354</v>
      </c>
      <c r="E34" s="6">
        <f t="shared" si="2"/>
        <v>1.2941176470588236</v>
      </c>
      <c r="F34" s="6">
        <f t="shared" si="2"/>
        <v>6.8235294117647056</v>
      </c>
      <c r="G34" s="6">
        <f t="shared" si="2"/>
        <v>1.6470588235294117</v>
      </c>
      <c r="H34" s="6">
        <f t="shared" si="2"/>
        <v>0.94117647058823528</v>
      </c>
      <c r="I34" s="6">
        <f t="shared" si="2"/>
        <v>5.8823529411764705E-2</v>
      </c>
      <c r="J34" s="6">
        <f t="shared" si="2"/>
        <v>1.411764705882353</v>
      </c>
      <c r="K34" s="6">
        <f t="shared" si="2"/>
        <v>0</v>
      </c>
      <c r="L34" s="6">
        <f t="shared" si="2"/>
        <v>0</v>
      </c>
      <c r="M34" s="6">
        <f t="shared" si="2"/>
        <v>10.647058823529411</v>
      </c>
    </row>
  </sheetData>
  <mergeCells count="3">
    <mergeCell ref="A19:M19"/>
    <mergeCell ref="A20:M20"/>
    <mergeCell ref="A1:O1"/>
  </mergeCells>
  <conditionalFormatting sqref="A3:A15">
    <cfRule type="expression" dxfId="5" priority="1">
      <formula>B3&gt;11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38"/>
  <sheetViews>
    <sheetView workbookViewId="0">
      <selection activeCell="A3" sqref="A3:M18"/>
    </sheetView>
  </sheetViews>
  <sheetFormatPr defaultRowHeight="15" x14ac:dyDescent="0.25"/>
  <cols>
    <col min="1" max="1" width="19" bestFit="1" customWidth="1"/>
    <col min="2" max="2" width="13.5703125" bestFit="1" customWidth="1"/>
    <col min="3" max="13" width="9.140625" customWidth="1"/>
    <col min="14" max="14" width="17" bestFit="1" customWidth="1"/>
    <col min="15" max="15" width="15.140625" bestFit="1" customWidth="1"/>
  </cols>
  <sheetData>
    <row r="1" spans="1:16" x14ac:dyDescent="0.25">
      <c r="A1" s="52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19" t="s">
        <v>76</v>
      </c>
    </row>
    <row r="2" spans="1:16" x14ac:dyDescent="0.25">
      <c r="A2" s="3" t="s">
        <v>12</v>
      </c>
      <c r="B2" s="3" t="s">
        <v>11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23</v>
      </c>
      <c r="N2" s="8" t="s">
        <v>187</v>
      </c>
      <c r="O2" s="8" t="s">
        <v>188</v>
      </c>
    </row>
    <row r="3" spans="1:16" x14ac:dyDescent="0.25">
      <c r="A3" s="13" t="s">
        <v>67</v>
      </c>
      <c r="B3" s="5">
        <v>20</v>
      </c>
      <c r="C3" s="5">
        <v>33</v>
      </c>
      <c r="D3" s="5">
        <v>57</v>
      </c>
      <c r="E3" s="5">
        <v>17</v>
      </c>
      <c r="F3" s="5">
        <v>104</v>
      </c>
      <c r="G3" s="5">
        <v>59</v>
      </c>
      <c r="H3" s="5">
        <v>27</v>
      </c>
      <c r="I3" s="5">
        <v>2</v>
      </c>
      <c r="J3" s="5">
        <v>28</v>
      </c>
      <c r="K3" s="5"/>
      <c r="L3" s="5"/>
      <c r="M3" s="5">
        <v>254</v>
      </c>
      <c r="N3" s="8">
        <f>VLOOKUP(A3,Games!$A$2:$D$626,3,FALSE)</f>
        <v>0</v>
      </c>
      <c r="O3" s="8">
        <f>VLOOKUP(A3,Games!$A$2:$D$626,4,FALSE)</f>
        <v>20</v>
      </c>
    </row>
    <row r="4" spans="1:16" x14ac:dyDescent="0.25">
      <c r="A4" s="13" t="s">
        <v>68</v>
      </c>
      <c r="B4" s="5">
        <v>25</v>
      </c>
      <c r="C4" s="5">
        <v>52</v>
      </c>
      <c r="D4" s="5">
        <v>9</v>
      </c>
      <c r="E4" s="5">
        <v>7</v>
      </c>
      <c r="F4" s="5">
        <v>155</v>
      </c>
      <c r="G4" s="5">
        <v>41</v>
      </c>
      <c r="H4" s="5">
        <v>25</v>
      </c>
      <c r="I4" s="5">
        <v>5</v>
      </c>
      <c r="J4" s="5">
        <v>70</v>
      </c>
      <c r="K4" s="5"/>
      <c r="L4" s="5"/>
      <c r="M4" s="5">
        <v>138</v>
      </c>
      <c r="N4" s="8">
        <f>VLOOKUP(A4,Games!$A$2:$D$626,3,FALSE)</f>
        <v>0</v>
      </c>
      <c r="O4" s="8">
        <f>VLOOKUP(A4,Games!$A$2:$D$626,4,FALSE)</f>
        <v>25</v>
      </c>
    </row>
    <row r="5" spans="1:16" x14ac:dyDescent="0.25">
      <c r="A5" s="13" t="s">
        <v>69</v>
      </c>
      <c r="B5" s="5">
        <v>3</v>
      </c>
      <c r="C5" s="5">
        <v>2</v>
      </c>
      <c r="D5" s="5">
        <v>1</v>
      </c>
      <c r="E5" s="5">
        <v>2</v>
      </c>
      <c r="F5" s="5">
        <v>6</v>
      </c>
      <c r="G5" s="5">
        <v>11</v>
      </c>
      <c r="H5" s="5">
        <v>6</v>
      </c>
      <c r="I5" s="5"/>
      <c r="J5" s="5">
        <v>1</v>
      </c>
      <c r="K5" s="5"/>
      <c r="L5" s="5"/>
      <c r="M5" s="5">
        <v>9</v>
      </c>
      <c r="N5" s="8">
        <f>VLOOKUP(A5,Games!$A$2:$D$626,3,FALSE)</f>
        <v>0</v>
      </c>
      <c r="O5" s="8">
        <f>VLOOKUP(A5,Games!$A$2:$D$626,4,FALSE)</f>
        <v>3</v>
      </c>
    </row>
    <row r="6" spans="1:16" x14ac:dyDescent="0.25">
      <c r="A6" s="13" t="s">
        <v>173</v>
      </c>
      <c r="B6" s="5">
        <v>2</v>
      </c>
      <c r="C6" s="5">
        <v>1</v>
      </c>
      <c r="D6" s="5"/>
      <c r="E6" s="5">
        <v>3</v>
      </c>
      <c r="F6" s="5">
        <v>6</v>
      </c>
      <c r="G6" s="5">
        <v>4</v>
      </c>
      <c r="H6" s="5">
        <v>1</v>
      </c>
      <c r="I6" s="5"/>
      <c r="J6" s="5">
        <v>4</v>
      </c>
      <c r="K6" s="5"/>
      <c r="L6" s="5"/>
      <c r="M6" s="5">
        <v>5</v>
      </c>
      <c r="N6" s="8">
        <f>VLOOKUP(A6,Games!$A$2:$D$626,3,FALSE)</f>
        <v>0</v>
      </c>
      <c r="O6" s="8">
        <f>VLOOKUP(A6,Games!$A$2:$D$626,4,FALSE)</f>
        <v>2</v>
      </c>
    </row>
    <row r="7" spans="1:16" x14ac:dyDescent="0.25">
      <c r="A7" s="13" t="s">
        <v>70</v>
      </c>
      <c r="B7" s="5">
        <v>4</v>
      </c>
      <c r="C7" s="5">
        <v>3</v>
      </c>
      <c r="D7" s="5">
        <v>2</v>
      </c>
      <c r="E7" s="5">
        <v>3</v>
      </c>
      <c r="F7" s="5">
        <v>20</v>
      </c>
      <c r="G7" s="5">
        <v>10</v>
      </c>
      <c r="H7" s="5">
        <v>9</v>
      </c>
      <c r="I7" s="5">
        <v>4</v>
      </c>
      <c r="J7" s="5">
        <v>3</v>
      </c>
      <c r="K7" s="5"/>
      <c r="L7" s="5"/>
      <c r="M7" s="5">
        <v>15</v>
      </c>
      <c r="N7" s="8">
        <f>VLOOKUP(A7,Games!$A$2:$D$626,3,FALSE)</f>
        <v>0</v>
      </c>
      <c r="O7" s="8">
        <f>VLOOKUP(A7,Games!$A$2:$D$626,4,FALSE)</f>
        <v>4</v>
      </c>
    </row>
    <row r="8" spans="1:16" x14ac:dyDescent="0.25">
      <c r="A8" s="13" t="s">
        <v>71</v>
      </c>
      <c r="B8" s="5">
        <v>19</v>
      </c>
      <c r="C8" s="5">
        <v>71</v>
      </c>
      <c r="D8" s="5">
        <v>4</v>
      </c>
      <c r="E8" s="5">
        <v>28</v>
      </c>
      <c r="F8" s="5">
        <v>130</v>
      </c>
      <c r="G8" s="5">
        <v>33</v>
      </c>
      <c r="H8" s="5">
        <v>13</v>
      </c>
      <c r="I8" s="5">
        <v>6</v>
      </c>
      <c r="J8" s="5">
        <v>27</v>
      </c>
      <c r="K8" s="5">
        <v>2</v>
      </c>
      <c r="L8" s="5"/>
      <c r="M8" s="5">
        <v>182</v>
      </c>
      <c r="N8" s="8">
        <f>VLOOKUP(A8,Games!$A$2:$D$626,3,FALSE)</f>
        <v>0</v>
      </c>
      <c r="O8" s="8">
        <f>VLOOKUP(A8,Games!$A$2:$D$626,4,FALSE)</f>
        <v>19</v>
      </c>
    </row>
    <row r="9" spans="1:16" x14ac:dyDescent="0.25">
      <c r="A9" s="13" t="s">
        <v>72</v>
      </c>
      <c r="B9" s="5">
        <v>27</v>
      </c>
      <c r="C9" s="5">
        <v>118</v>
      </c>
      <c r="D9" s="5">
        <v>46</v>
      </c>
      <c r="E9" s="5">
        <v>31</v>
      </c>
      <c r="F9" s="5">
        <v>160</v>
      </c>
      <c r="G9" s="5">
        <v>50</v>
      </c>
      <c r="H9" s="5">
        <v>28</v>
      </c>
      <c r="I9" s="5">
        <v>10</v>
      </c>
      <c r="J9" s="5">
        <v>34</v>
      </c>
      <c r="K9" s="5">
        <v>3</v>
      </c>
      <c r="L9" s="5"/>
      <c r="M9" s="5">
        <v>405</v>
      </c>
      <c r="N9" s="8">
        <f>VLOOKUP(A9,Games!$A$2:$D$626,3,FALSE)</f>
        <v>0</v>
      </c>
      <c r="O9" s="8">
        <f>VLOOKUP(A9,Games!$A$2:$D$626,4,FALSE)</f>
        <v>27</v>
      </c>
    </row>
    <row r="10" spans="1:16" x14ac:dyDescent="0.25">
      <c r="A10" s="13" t="s">
        <v>121</v>
      </c>
      <c r="B10" s="5">
        <v>9</v>
      </c>
      <c r="C10" s="5">
        <v>9</v>
      </c>
      <c r="D10" s="5">
        <v>13</v>
      </c>
      <c r="E10" s="5">
        <v>12</v>
      </c>
      <c r="F10" s="5">
        <v>49</v>
      </c>
      <c r="G10" s="5">
        <v>27</v>
      </c>
      <c r="H10" s="5">
        <v>10</v>
      </c>
      <c r="I10" s="5">
        <v>2</v>
      </c>
      <c r="J10" s="5">
        <v>17</v>
      </c>
      <c r="K10" s="5">
        <v>1</v>
      </c>
      <c r="L10" s="5">
        <v>1</v>
      </c>
      <c r="M10" s="5">
        <v>69</v>
      </c>
      <c r="N10" s="8">
        <f>VLOOKUP(A10,Games!$A$2:$D$626,3,FALSE)</f>
        <v>0</v>
      </c>
      <c r="O10" s="8">
        <f>VLOOKUP(A10,Games!$A$2:$D$626,4,FALSE)</f>
        <v>9</v>
      </c>
    </row>
    <row r="11" spans="1:16" x14ac:dyDescent="0.25">
      <c r="A11" s="13" t="s">
        <v>73</v>
      </c>
      <c r="B11" s="5">
        <v>30</v>
      </c>
      <c r="C11" s="5">
        <v>81</v>
      </c>
      <c r="D11" s="5">
        <v>13</v>
      </c>
      <c r="E11" s="5">
        <v>33</v>
      </c>
      <c r="F11" s="5">
        <v>167</v>
      </c>
      <c r="G11" s="5">
        <v>31</v>
      </c>
      <c r="H11" s="5">
        <v>21</v>
      </c>
      <c r="I11" s="5">
        <v>11</v>
      </c>
      <c r="J11" s="5">
        <v>52</v>
      </c>
      <c r="K11" s="5"/>
      <c r="L11" s="5"/>
      <c r="M11" s="5">
        <v>234</v>
      </c>
      <c r="N11" s="8">
        <f>VLOOKUP(A11,Games!$A$2:$D$626,3,FALSE)</f>
        <v>0</v>
      </c>
      <c r="O11" s="8">
        <f>VLOOKUP(A11,Games!$A$2:$D$626,4,FALSE)</f>
        <v>30</v>
      </c>
    </row>
    <row r="12" spans="1:16" x14ac:dyDescent="0.25">
      <c r="A12" s="13" t="s">
        <v>74</v>
      </c>
      <c r="B12" s="3">
        <v>26</v>
      </c>
      <c r="C12" s="3">
        <v>21</v>
      </c>
      <c r="D12" s="3">
        <v>28</v>
      </c>
      <c r="E12" s="3">
        <v>13</v>
      </c>
      <c r="F12" s="3">
        <v>100</v>
      </c>
      <c r="G12" s="3">
        <v>65</v>
      </c>
      <c r="H12" s="3">
        <v>40</v>
      </c>
      <c r="I12" s="3">
        <v>6</v>
      </c>
      <c r="J12" s="3">
        <v>29</v>
      </c>
      <c r="K12" s="3"/>
      <c r="L12" s="3">
        <v>1</v>
      </c>
      <c r="M12" s="3">
        <v>139</v>
      </c>
      <c r="N12" s="8">
        <f>VLOOKUP(A12,Games!$A$2:$D$626,3,FALSE)</f>
        <v>0</v>
      </c>
      <c r="O12" s="8">
        <f>VLOOKUP(A12,Games!$A$2:$D$626,4,FALSE)</f>
        <v>26</v>
      </c>
    </row>
    <row r="13" spans="1:16" x14ac:dyDescent="0.25">
      <c r="A13" s="13" t="s">
        <v>132</v>
      </c>
      <c r="B13" s="3">
        <v>16</v>
      </c>
      <c r="C13" s="3">
        <v>8</v>
      </c>
      <c r="D13" s="3">
        <v>21</v>
      </c>
      <c r="E13" s="3">
        <v>8</v>
      </c>
      <c r="F13" s="3">
        <v>38</v>
      </c>
      <c r="G13" s="3">
        <v>18</v>
      </c>
      <c r="H13" s="3">
        <v>4</v>
      </c>
      <c r="I13" s="3">
        <v>2</v>
      </c>
      <c r="J13" s="3">
        <v>24</v>
      </c>
      <c r="K13" s="3"/>
      <c r="L13" s="3"/>
      <c r="M13" s="3">
        <v>87</v>
      </c>
      <c r="N13" s="8">
        <f>VLOOKUP(A13,Games!$A$2:$D$626,3,FALSE)</f>
        <v>2</v>
      </c>
      <c r="O13" s="8">
        <f>VLOOKUP(A13,Games!$A$2:$D$626,4,FALSE)</f>
        <v>18</v>
      </c>
    </row>
    <row r="14" spans="1:16" x14ac:dyDescent="0.25">
      <c r="A14" s="13" t="s">
        <v>75</v>
      </c>
      <c r="B14" s="3">
        <v>24</v>
      </c>
      <c r="C14" s="3">
        <v>25</v>
      </c>
      <c r="D14" s="3">
        <v>29</v>
      </c>
      <c r="E14" s="3">
        <v>5</v>
      </c>
      <c r="F14" s="3">
        <v>55</v>
      </c>
      <c r="G14" s="3">
        <v>72</v>
      </c>
      <c r="H14" s="3">
        <v>33</v>
      </c>
      <c r="I14" s="3">
        <v>2</v>
      </c>
      <c r="J14" s="3">
        <v>26</v>
      </c>
      <c r="K14" s="3"/>
      <c r="L14" s="3"/>
      <c r="M14" s="3">
        <v>142</v>
      </c>
      <c r="N14" s="8">
        <f>VLOOKUP(A14,Games!$A$2:$D$626,3,FALSE)</f>
        <v>0</v>
      </c>
      <c r="O14" s="8">
        <f>VLOOKUP(A14,Games!$A$2:$D$626,4,FALSE)</f>
        <v>24</v>
      </c>
    </row>
    <row r="15" spans="1:16" x14ac:dyDescent="0.25">
      <c r="A15" s="13" t="s">
        <v>134</v>
      </c>
      <c r="B15" s="3">
        <v>1</v>
      </c>
      <c r="C15" s="3">
        <v>3</v>
      </c>
      <c r="D15" s="3">
        <v>1</v>
      </c>
      <c r="E15" s="3"/>
      <c r="F15" s="3">
        <v>9</v>
      </c>
      <c r="G15" s="3">
        <v>1</v>
      </c>
      <c r="H15" s="3">
        <v>1</v>
      </c>
      <c r="I15" s="3"/>
      <c r="J15" s="3"/>
      <c r="K15" s="3"/>
      <c r="L15" s="3"/>
      <c r="M15" s="3">
        <v>9</v>
      </c>
      <c r="N15" s="8">
        <f>VLOOKUP(A15,Games!$A$2:$D$626,3,FALSE)</f>
        <v>0</v>
      </c>
      <c r="O15" s="8">
        <f>VLOOKUP(A15,Games!$A$2:$D$626,4,FALSE)</f>
        <v>1</v>
      </c>
    </row>
    <row r="16" spans="1:16" x14ac:dyDescent="0.25">
      <c r="A16" s="13" t="s">
        <v>159</v>
      </c>
      <c r="B16" s="8">
        <v>1</v>
      </c>
      <c r="C16" s="8">
        <v>3</v>
      </c>
      <c r="D16" s="8"/>
      <c r="E16" s="8">
        <v>3</v>
      </c>
      <c r="F16" s="8">
        <v>4</v>
      </c>
      <c r="G16" s="8">
        <v>4</v>
      </c>
      <c r="H16" s="8">
        <v>1</v>
      </c>
      <c r="I16" s="8"/>
      <c r="J16" s="8">
        <v>4</v>
      </c>
      <c r="K16" s="8"/>
      <c r="L16" s="8"/>
      <c r="M16" s="8">
        <v>9</v>
      </c>
      <c r="N16" s="8">
        <f>VLOOKUP(A16,Games!$A$2:$D$626,3,FALSE)</f>
        <v>0</v>
      </c>
      <c r="O16" s="8">
        <f>VLOOKUP(A16,Games!$A$2:$D$626,4,FALSE)</f>
        <v>1</v>
      </c>
    </row>
    <row r="17" spans="1:15" x14ac:dyDescent="0.25">
      <c r="A17" s="13" t="s">
        <v>164</v>
      </c>
      <c r="B17" s="8">
        <v>12</v>
      </c>
      <c r="C17" s="8">
        <v>48</v>
      </c>
      <c r="D17" s="8">
        <v>12</v>
      </c>
      <c r="E17" s="8">
        <v>37</v>
      </c>
      <c r="F17" s="8">
        <v>46</v>
      </c>
      <c r="G17" s="8">
        <v>73</v>
      </c>
      <c r="H17" s="8">
        <v>23</v>
      </c>
      <c r="I17" s="8">
        <v>2</v>
      </c>
      <c r="J17" s="8">
        <v>24</v>
      </c>
      <c r="K17" s="8"/>
      <c r="L17" s="8"/>
      <c r="M17" s="8">
        <v>169</v>
      </c>
      <c r="N17" s="8">
        <f>VLOOKUP(A17,Games!$A$2:$D$626,3,FALSE)</f>
        <v>0</v>
      </c>
      <c r="O17" s="8">
        <f>VLOOKUP(A17,Games!$A$2:$D$626,4,FALSE)</f>
        <v>12</v>
      </c>
    </row>
    <row r="18" spans="1:15" x14ac:dyDescent="0.25">
      <c r="A18" s="13" t="s">
        <v>156</v>
      </c>
      <c r="B18" s="8">
        <v>4</v>
      </c>
      <c r="C18" s="8">
        <v>14</v>
      </c>
      <c r="D18" s="8">
        <v>7</v>
      </c>
      <c r="E18" s="8">
        <v>5</v>
      </c>
      <c r="F18" s="8">
        <v>29</v>
      </c>
      <c r="G18" s="8">
        <v>2</v>
      </c>
      <c r="H18" s="8"/>
      <c r="I18" s="8">
        <v>3</v>
      </c>
      <c r="J18" s="8">
        <v>6</v>
      </c>
      <c r="K18" s="8"/>
      <c r="L18" s="8"/>
      <c r="M18" s="8">
        <v>54</v>
      </c>
      <c r="N18" s="8">
        <f>VLOOKUP(A18,Games!$A$2:$D$626,3,FALSE)</f>
        <v>0</v>
      </c>
      <c r="O18" s="8">
        <f>VLOOKUP(A18,Games!$A$2:$D$626,4,FALSE)</f>
        <v>4</v>
      </c>
    </row>
    <row r="19" spans="1:15" s="7" customFormat="1" x14ac:dyDescent="0.25">
      <c r="A19" s="2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5" x14ac:dyDescent="0.25">
      <c r="A20" s="29" t="s">
        <v>24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5" x14ac:dyDescent="0.25">
      <c r="A21" s="50" t="s">
        <v>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1:15" x14ac:dyDescent="0.25">
      <c r="A22" s="3" t="s">
        <v>12</v>
      </c>
      <c r="B22" s="3" t="s">
        <v>11</v>
      </c>
      <c r="C22" s="3" t="s">
        <v>13</v>
      </c>
      <c r="D22" s="3" t="s">
        <v>14</v>
      </c>
      <c r="E22" s="3" t="s">
        <v>15</v>
      </c>
      <c r="F22" s="3" t="s">
        <v>16</v>
      </c>
      <c r="G22" s="3" t="s">
        <v>17</v>
      </c>
      <c r="H22" s="3" t="s">
        <v>18</v>
      </c>
      <c r="I22" s="3" t="s">
        <v>19</v>
      </c>
      <c r="J22" s="3" t="s">
        <v>20</v>
      </c>
      <c r="K22" s="3" t="s">
        <v>21</v>
      </c>
      <c r="L22" s="3" t="s">
        <v>22</v>
      </c>
      <c r="M22" s="3" t="s">
        <v>23</v>
      </c>
    </row>
    <row r="23" spans="1:15" x14ac:dyDescent="0.25">
      <c r="A23" s="4" t="str">
        <f>IF(A3=""," ",A3)</f>
        <v>Andrew Murphy</v>
      </c>
      <c r="B23" s="5"/>
      <c r="C23" s="6">
        <f>IF(ISNUMBER($B3),C3/$B3," ")</f>
        <v>1.65</v>
      </c>
      <c r="D23" s="6">
        <f t="shared" ref="D23:M23" si="0">IF(ISNUMBER($B3),D3/$B3," ")</f>
        <v>2.85</v>
      </c>
      <c r="E23" s="6">
        <f t="shared" si="0"/>
        <v>0.85</v>
      </c>
      <c r="F23" s="6">
        <f t="shared" si="0"/>
        <v>5.2</v>
      </c>
      <c r="G23" s="6">
        <f t="shared" si="0"/>
        <v>2.95</v>
      </c>
      <c r="H23" s="6">
        <f t="shared" si="0"/>
        <v>1.35</v>
      </c>
      <c r="I23" s="6">
        <f t="shared" si="0"/>
        <v>0.1</v>
      </c>
      <c r="J23" s="6">
        <f t="shared" si="0"/>
        <v>1.4</v>
      </c>
      <c r="K23" s="6">
        <f t="shared" si="0"/>
        <v>0</v>
      </c>
      <c r="L23" s="6">
        <f t="shared" si="0"/>
        <v>0</v>
      </c>
      <c r="M23" s="6">
        <f t="shared" si="0"/>
        <v>12.7</v>
      </c>
    </row>
    <row r="24" spans="1:15" x14ac:dyDescent="0.25">
      <c r="A24" s="4" t="str">
        <f t="shared" ref="A24:A38" si="1">IF(A4=""," ",A4)</f>
        <v>Andrew Smith</v>
      </c>
      <c r="B24" s="5"/>
      <c r="C24" s="6">
        <f t="shared" ref="C24:M38" si="2">IF(ISNUMBER($B4),C4/$B4," ")</f>
        <v>2.08</v>
      </c>
      <c r="D24" s="6">
        <f t="shared" si="2"/>
        <v>0.36</v>
      </c>
      <c r="E24" s="6">
        <f t="shared" si="2"/>
        <v>0.28000000000000003</v>
      </c>
      <c r="F24" s="6">
        <f t="shared" si="2"/>
        <v>6.2</v>
      </c>
      <c r="G24" s="6">
        <f t="shared" si="2"/>
        <v>1.64</v>
      </c>
      <c r="H24" s="6">
        <f t="shared" si="2"/>
        <v>1</v>
      </c>
      <c r="I24" s="6">
        <f t="shared" si="2"/>
        <v>0.2</v>
      </c>
      <c r="J24" s="6">
        <f t="shared" si="2"/>
        <v>2.8</v>
      </c>
      <c r="K24" s="6">
        <f t="shared" si="2"/>
        <v>0</v>
      </c>
      <c r="L24" s="6">
        <f t="shared" si="2"/>
        <v>0</v>
      </c>
      <c r="M24" s="6">
        <f t="shared" si="2"/>
        <v>5.52</v>
      </c>
    </row>
    <row r="25" spans="1:15" x14ac:dyDescent="0.25">
      <c r="A25" s="4" t="str">
        <f t="shared" si="1"/>
        <v>Brett New</v>
      </c>
      <c r="B25" s="5"/>
      <c r="C25" s="6">
        <f t="shared" si="2"/>
        <v>0.66666666666666663</v>
      </c>
      <c r="D25" s="6">
        <f t="shared" si="2"/>
        <v>0.33333333333333331</v>
      </c>
      <c r="E25" s="6">
        <f t="shared" si="2"/>
        <v>0.66666666666666663</v>
      </c>
      <c r="F25" s="6">
        <f t="shared" si="2"/>
        <v>2</v>
      </c>
      <c r="G25" s="6">
        <f t="shared" si="2"/>
        <v>3.6666666666666665</v>
      </c>
      <c r="H25" s="6">
        <f t="shared" si="2"/>
        <v>2</v>
      </c>
      <c r="I25" s="6">
        <f t="shared" si="2"/>
        <v>0</v>
      </c>
      <c r="J25" s="6">
        <f t="shared" si="2"/>
        <v>0.33333333333333331</v>
      </c>
      <c r="K25" s="6">
        <f t="shared" si="2"/>
        <v>0</v>
      </c>
      <c r="L25" s="6">
        <f t="shared" si="2"/>
        <v>0</v>
      </c>
      <c r="M25" s="6">
        <f t="shared" si="2"/>
        <v>3</v>
      </c>
    </row>
    <row r="26" spans="1:15" x14ac:dyDescent="0.25">
      <c r="A26" s="4" t="str">
        <f t="shared" si="1"/>
        <v>David Grant</v>
      </c>
      <c r="B26" s="5"/>
      <c r="C26" s="6">
        <f t="shared" si="2"/>
        <v>0.5</v>
      </c>
      <c r="D26" s="6">
        <f t="shared" si="2"/>
        <v>0</v>
      </c>
      <c r="E26" s="6">
        <f t="shared" si="2"/>
        <v>1.5</v>
      </c>
      <c r="F26" s="6">
        <f t="shared" si="2"/>
        <v>3</v>
      </c>
      <c r="G26" s="6">
        <f t="shared" si="2"/>
        <v>2</v>
      </c>
      <c r="H26" s="6">
        <f t="shared" si="2"/>
        <v>0.5</v>
      </c>
      <c r="I26" s="6">
        <f t="shared" si="2"/>
        <v>0</v>
      </c>
      <c r="J26" s="6">
        <f t="shared" si="2"/>
        <v>2</v>
      </c>
      <c r="K26" s="6">
        <f t="shared" si="2"/>
        <v>0</v>
      </c>
      <c r="L26" s="6">
        <f t="shared" si="2"/>
        <v>0</v>
      </c>
      <c r="M26" s="6">
        <f t="shared" si="2"/>
        <v>2.5</v>
      </c>
    </row>
    <row r="27" spans="1:15" x14ac:dyDescent="0.25">
      <c r="A27" s="4" t="str">
        <f t="shared" si="1"/>
        <v>Declan Pratt</v>
      </c>
      <c r="B27" s="5"/>
      <c r="C27" s="6">
        <f t="shared" si="2"/>
        <v>0.75</v>
      </c>
      <c r="D27" s="6">
        <f t="shared" si="2"/>
        <v>0.5</v>
      </c>
      <c r="E27" s="6">
        <f t="shared" si="2"/>
        <v>0.75</v>
      </c>
      <c r="F27" s="6">
        <f t="shared" si="2"/>
        <v>5</v>
      </c>
      <c r="G27" s="6">
        <f t="shared" si="2"/>
        <v>2.5</v>
      </c>
      <c r="H27" s="6">
        <f t="shared" si="2"/>
        <v>2.25</v>
      </c>
      <c r="I27" s="6">
        <f t="shared" si="2"/>
        <v>1</v>
      </c>
      <c r="J27" s="6">
        <f t="shared" si="2"/>
        <v>0.75</v>
      </c>
      <c r="K27" s="6">
        <f t="shared" si="2"/>
        <v>0</v>
      </c>
      <c r="L27" s="6">
        <f t="shared" si="2"/>
        <v>0</v>
      </c>
      <c r="M27" s="6">
        <f t="shared" si="2"/>
        <v>3.75</v>
      </c>
    </row>
    <row r="28" spans="1:15" x14ac:dyDescent="0.25">
      <c r="A28" s="4" t="str">
        <f t="shared" si="1"/>
        <v>James McPherson</v>
      </c>
      <c r="B28" s="5"/>
      <c r="C28" s="6">
        <f t="shared" si="2"/>
        <v>3.736842105263158</v>
      </c>
      <c r="D28" s="6">
        <f t="shared" si="2"/>
        <v>0.21052631578947367</v>
      </c>
      <c r="E28" s="6">
        <f t="shared" si="2"/>
        <v>1.4736842105263157</v>
      </c>
      <c r="F28" s="6">
        <f t="shared" si="2"/>
        <v>6.8421052631578947</v>
      </c>
      <c r="G28" s="6">
        <f t="shared" si="2"/>
        <v>1.736842105263158</v>
      </c>
      <c r="H28" s="6">
        <f t="shared" si="2"/>
        <v>0.68421052631578949</v>
      </c>
      <c r="I28" s="6">
        <f t="shared" si="2"/>
        <v>0.31578947368421051</v>
      </c>
      <c r="J28" s="6">
        <f t="shared" si="2"/>
        <v>1.4210526315789473</v>
      </c>
      <c r="K28" s="6">
        <f t="shared" si="2"/>
        <v>0.10526315789473684</v>
      </c>
      <c r="L28" s="6">
        <f t="shared" si="2"/>
        <v>0</v>
      </c>
      <c r="M28" s="6">
        <f t="shared" si="2"/>
        <v>9.5789473684210531</v>
      </c>
    </row>
    <row r="29" spans="1:15" x14ac:dyDescent="0.25">
      <c r="A29" s="4" t="str">
        <f t="shared" si="1"/>
        <v>Jimmy Heaton</v>
      </c>
      <c r="B29" s="5"/>
      <c r="C29" s="6">
        <f t="shared" si="2"/>
        <v>4.3703703703703702</v>
      </c>
      <c r="D29" s="6">
        <f t="shared" si="2"/>
        <v>1.7037037037037037</v>
      </c>
      <c r="E29" s="6">
        <f t="shared" si="2"/>
        <v>1.1481481481481481</v>
      </c>
      <c r="F29" s="6">
        <f t="shared" si="2"/>
        <v>5.9259259259259256</v>
      </c>
      <c r="G29" s="6">
        <f t="shared" si="2"/>
        <v>1.8518518518518519</v>
      </c>
      <c r="H29" s="6">
        <f t="shared" si="2"/>
        <v>1.037037037037037</v>
      </c>
      <c r="I29" s="6">
        <f t="shared" si="2"/>
        <v>0.37037037037037035</v>
      </c>
      <c r="J29" s="6">
        <f t="shared" si="2"/>
        <v>1.2592592592592593</v>
      </c>
      <c r="K29" s="6">
        <f t="shared" si="2"/>
        <v>0.1111111111111111</v>
      </c>
      <c r="L29" s="6">
        <f t="shared" si="2"/>
        <v>0</v>
      </c>
      <c r="M29" s="6">
        <f t="shared" si="2"/>
        <v>15</v>
      </c>
    </row>
    <row r="30" spans="1:15" x14ac:dyDescent="0.25">
      <c r="A30" s="4" t="str">
        <f t="shared" si="1"/>
        <v>Justin Mesman</v>
      </c>
      <c r="B30" s="5"/>
      <c r="C30" s="6">
        <f t="shared" si="2"/>
        <v>1</v>
      </c>
      <c r="D30" s="6">
        <f t="shared" si="2"/>
        <v>1.4444444444444444</v>
      </c>
      <c r="E30" s="6">
        <f t="shared" si="2"/>
        <v>1.3333333333333333</v>
      </c>
      <c r="F30" s="6">
        <f t="shared" si="2"/>
        <v>5.4444444444444446</v>
      </c>
      <c r="G30" s="6">
        <f t="shared" si="2"/>
        <v>3</v>
      </c>
      <c r="H30" s="6">
        <f t="shared" si="2"/>
        <v>1.1111111111111112</v>
      </c>
      <c r="I30" s="6">
        <f t="shared" si="2"/>
        <v>0.22222222222222221</v>
      </c>
      <c r="J30" s="6">
        <f t="shared" si="2"/>
        <v>1.8888888888888888</v>
      </c>
      <c r="K30" s="6">
        <f t="shared" si="2"/>
        <v>0.1111111111111111</v>
      </c>
      <c r="L30" s="6">
        <f t="shared" si="2"/>
        <v>0.1111111111111111</v>
      </c>
      <c r="M30" s="6">
        <f t="shared" si="2"/>
        <v>7.666666666666667</v>
      </c>
    </row>
    <row r="31" spans="1:15" x14ac:dyDescent="0.25">
      <c r="A31" s="4" t="str">
        <f t="shared" si="1"/>
        <v>Matthew Deady</v>
      </c>
      <c r="B31" s="5"/>
      <c r="C31" s="6">
        <f t="shared" si="2"/>
        <v>2.7</v>
      </c>
      <c r="D31" s="6">
        <f t="shared" si="2"/>
        <v>0.43333333333333335</v>
      </c>
      <c r="E31" s="6">
        <f t="shared" si="2"/>
        <v>1.1000000000000001</v>
      </c>
      <c r="F31" s="6">
        <f t="shared" si="2"/>
        <v>5.5666666666666664</v>
      </c>
      <c r="G31" s="6">
        <f t="shared" si="2"/>
        <v>1.0333333333333334</v>
      </c>
      <c r="H31" s="6">
        <f t="shared" si="2"/>
        <v>0.7</v>
      </c>
      <c r="I31" s="6">
        <f t="shared" si="2"/>
        <v>0.36666666666666664</v>
      </c>
      <c r="J31" s="6">
        <f t="shared" si="2"/>
        <v>1.7333333333333334</v>
      </c>
      <c r="K31" s="6">
        <f t="shared" si="2"/>
        <v>0</v>
      </c>
      <c r="L31" s="6">
        <f t="shared" si="2"/>
        <v>0</v>
      </c>
      <c r="M31" s="6">
        <f t="shared" si="2"/>
        <v>7.8</v>
      </c>
    </row>
    <row r="32" spans="1:15" x14ac:dyDescent="0.25">
      <c r="A32" s="4" t="str">
        <f t="shared" si="1"/>
        <v>Paul Murphy</v>
      </c>
      <c r="B32" s="3"/>
      <c r="C32" s="6">
        <f t="shared" si="2"/>
        <v>0.80769230769230771</v>
      </c>
      <c r="D32" s="6">
        <f t="shared" si="2"/>
        <v>1.0769230769230769</v>
      </c>
      <c r="E32" s="6">
        <f t="shared" si="2"/>
        <v>0.5</v>
      </c>
      <c r="F32" s="6">
        <f t="shared" si="2"/>
        <v>3.8461538461538463</v>
      </c>
      <c r="G32" s="6">
        <f t="shared" si="2"/>
        <v>2.5</v>
      </c>
      <c r="H32" s="6">
        <f t="shared" si="2"/>
        <v>1.5384615384615385</v>
      </c>
      <c r="I32" s="6">
        <f t="shared" si="2"/>
        <v>0.23076923076923078</v>
      </c>
      <c r="J32" s="6">
        <f t="shared" si="2"/>
        <v>1.1153846153846154</v>
      </c>
      <c r="K32" s="6">
        <f t="shared" si="2"/>
        <v>0</v>
      </c>
      <c r="L32" s="6">
        <f t="shared" si="2"/>
        <v>3.8461538461538464E-2</v>
      </c>
      <c r="M32" s="6">
        <f t="shared" si="2"/>
        <v>5.3461538461538458</v>
      </c>
    </row>
    <row r="33" spans="1:13" x14ac:dyDescent="0.25">
      <c r="A33" s="4" t="str">
        <f t="shared" si="1"/>
        <v>Peter Herak</v>
      </c>
      <c r="B33" s="3"/>
      <c r="C33" s="6">
        <f t="shared" si="2"/>
        <v>0.5</v>
      </c>
      <c r="D33" s="6">
        <f t="shared" si="2"/>
        <v>1.3125</v>
      </c>
      <c r="E33" s="6">
        <f t="shared" si="2"/>
        <v>0.5</v>
      </c>
      <c r="F33" s="6">
        <f t="shared" si="2"/>
        <v>2.375</v>
      </c>
      <c r="G33" s="6">
        <f t="shared" si="2"/>
        <v>1.125</v>
      </c>
      <c r="H33" s="6">
        <f t="shared" si="2"/>
        <v>0.25</v>
      </c>
      <c r="I33" s="6">
        <f t="shared" si="2"/>
        <v>0.125</v>
      </c>
      <c r="J33" s="6">
        <f t="shared" si="2"/>
        <v>1.5</v>
      </c>
      <c r="K33" s="6">
        <f t="shared" si="2"/>
        <v>0</v>
      </c>
      <c r="L33" s="6">
        <f t="shared" si="2"/>
        <v>0</v>
      </c>
      <c r="M33" s="6">
        <f t="shared" si="2"/>
        <v>5.4375</v>
      </c>
    </row>
    <row r="34" spans="1:13" x14ac:dyDescent="0.25">
      <c r="A34" s="4" t="str">
        <f t="shared" si="1"/>
        <v>Simon Hulm</v>
      </c>
      <c r="B34" s="3"/>
      <c r="C34" s="6">
        <f t="shared" si="2"/>
        <v>1.0416666666666667</v>
      </c>
      <c r="D34" s="6">
        <f t="shared" si="2"/>
        <v>1.2083333333333333</v>
      </c>
      <c r="E34" s="6">
        <f t="shared" si="2"/>
        <v>0.20833333333333334</v>
      </c>
      <c r="F34" s="6">
        <f t="shared" si="2"/>
        <v>2.2916666666666665</v>
      </c>
      <c r="G34" s="6">
        <f t="shared" si="2"/>
        <v>3</v>
      </c>
      <c r="H34" s="6">
        <f t="shared" si="2"/>
        <v>1.375</v>
      </c>
      <c r="I34" s="6">
        <f t="shared" si="2"/>
        <v>8.3333333333333329E-2</v>
      </c>
      <c r="J34" s="6">
        <f t="shared" si="2"/>
        <v>1.0833333333333333</v>
      </c>
      <c r="K34" s="6">
        <f t="shared" si="2"/>
        <v>0</v>
      </c>
      <c r="L34" s="6">
        <f t="shared" si="2"/>
        <v>0</v>
      </c>
      <c r="M34" s="6">
        <f t="shared" si="2"/>
        <v>5.916666666666667</v>
      </c>
    </row>
    <row r="35" spans="1:13" x14ac:dyDescent="0.25">
      <c r="A35" s="4" t="str">
        <f t="shared" si="1"/>
        <v>Eric Malcolm</v>
      </c>
      <c r="B35" s="3"/>
      <c r="C35" s="6">
        <f t="shared" si="2"/>
        <v>3</v>
      </c>
      <c r="D35" s="6">
        <f t="shared" si="2"/>
        <v>1</v>
      </c>
      <c r="E35" s="6">
        <f t="shared" si="2"/>
        <v>0</v>
      </c>
      <c r="F35" s="6">
        <f t="shared" si="2"/>
        <v>9</v>
      </c>
      <c r="G35" s="6">
        <f t="shared" si="2"/>
        <v>1</v>
      </c>
      <c r="H35" s="6">
        <f t="shared" si="2"/>
        <v>1</v>
      </c>
      <c r="I35" s="6">
        <f t="shared" si="2"/>
        <v>0</v>
      </c>
      <c r="J35" s="6">
        <f t="shared" si="2"/>
        <v>0</v>
      </c>
      <c r="K35" s="6">
        <f t="shared" si="2"/>
        <v>0</v>
      </c>
      <c r="L35" s="6">
        <f t="shared" si="2"/>
        <v>0</v>
      </c>
      <c r="M35" s="6">
        <f t="shared" si="2"/>
        <v>9</v>
      </c>
    </row>
    <row r="36" spans="1:13" x14ac:dyDescent="0.25">
      <c r="A36" s="13" t="str">
        <f t="shared" si="1"/>
        <v>Chris Weir</v>
      </c>
      <c r="B36" s="8"/>
      <c r="C36" s="6">
        <f t="shared" si="2"/>
        <v>3</v>
      </c>
      <c r="D36" s="6">
        <f t="shared" si="2"/>
        <v>0</v>
      </c>
      <c r="E36" s="6">
        <f t="shared" si="2"/>
        <v>3</v>
      </c>
      <c r="F36" s="6">
        <f t="shared" si="2"/>
        <v>4</v>
      </c>
      <c r="G36" s="6">
        <f t="shared" si="2"/>
        <v>4</v>
      </c>
      <c r="H36" s="6">
        <f t="shared" si="2"/>
        <v>1</v>
      </c>
      <c r="I36" s="6">
        <f t="shared" si="2"/>
        <v>0</v>
      </c>
      <c r="J36" s="6">
        <f t="shared" si="2"/>
        <v>4</v>
      </c>
      <c r="K36" s="6">
        <f t="shared" si="2"/>
        <v>0</v>
      </c>
      <c r="L36" s="6">
        <f t="shared" si="2"/>
        <v>0</v>
      </c>
      <c r="M36" s="6">
        <f t="shared" si="2"/>
        <v>9</v>
      </c>
    </row>
    <row r="37" spans="1:13" x14ac:dyDescent="0.25">
      <c r="A37" s="13" t="str">
        <f t="shared" si="1"/>
        <v>Reece Kaye</v>
      </c>
      <c r="B37" s="8"/>
      <c r="C37" s="6">
        <f t="shared" si="2"/>
        <v>4</v>
      </c>
      <c r="D37" s="6">
        <f t="shared" si="2"/>
        <v>1</v>
      </c>
      <c r="E37" s="6">
        <f t="shared" si="2"/>
        <v>3.0833333333333335</v>
      </c>
      <c r="F37" s="6">
        <f t="shared" si="2"/>
        <v>3.8333333333333335</v>
      </c>
      <c r="G37" s="6">
        <f t="shared" si="2"/>
        <v>6.083333333333333</v>
      </c>
      <c r="H37" s="6">
        <f t="shared" si="2"/>
        <v>1.9166666666666667</v>
      </c>
      <c r="I37" s="6">
        <f t="shared" si="2"/>
        <v>0.16666666666666666</v>
      </c>
      <c r="J37" s="6">
        <f t="shared" si="2"/>
        <v>2</v>
      </c>
      <c r="K37" s="6">
        <f t="shared" si="2"/>
        <v>0</v>
      </c>
      <c r="L37" s="6">
        <f t="shared" si="2"/>
        <v>0</v>
      </c>
      <c r="M37" s="6">
        <f t="shared" si="2"/>
        <v>14.083333333333334</v>
      </c>
    </row>
    <row r="38" spans="1:13" x14ac:dyDescent="0.25">
      <c r="A38" s="13" t="str">
        <f t="shared" si="1"/>
        <v>Blake Jones</v>
      </c>
      <c r="B38" s="8"/>
      <c r="C38" s="6">
        <f t="shared" si="2"/>
        <v>3.5</v>
      </c>
      <c r="D38" s="6">
        <f t="shared" si="2"/>
        <v>1.75</v>
      </c>
      <c r="E38" s="6">
        <f t="shared" si="2"/>
        <v>1.25</v>
      </c>
      <c r="F38" s="6">
        <f t="shared" si="2"/>
        <v>7.25</v>
      </c>
      <c r="G38" s="6">
        <f t="shared" si="2"/>
        <v>0.5</v>
      </c>
      <c r="H38" s="6">
        <f t="shared" si="2"/>
        <v>0</v>
      </c>
      <c r="I38" s="6">
        <f t="shared" si="2"/>
        <v>0.75</v>
      </c>
      <c r="J38" s="6">
        <f t="shared" si="2"/>
        <v>1.5</v>
      </c>
      <c r="K38" s="6">
        <f t="shared" si="2"/>
        <v>0</v>
      </c>
      <c r="L38" s="6">
        <f t="shared" si="2"/>
        <v>0</v>
      </c>
      <c r="M38" s="6">
        <f t="shared" si="2"/>
        <v>13.5</v>
      </c>
    </row>
  </sheetData>
  <mergeCells count="3">
    <mergeCell ref="A20:M20"/>
    <mergeCell ref="A21:M21"/>
    <mergeCell ref="A1:O1"/>
  </mergeCells>
  <conditionalFormatting sqref="A3:A18">
    <cfRule type="expression" dxfId="4" priority="1">
      <formula>B3&gt;11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51"/>
  <sheetViews>
    <sheetView workbookViewId="0">
      <selection activeCell="A3" sqref="A3:M26"/>
    </sheetView>
  </sheetViews>
  <sheetFormatPr defaultRowHeight="15" x14ac:dyDescent="0.25"/>
  <cols>
    <col min="1" max="1" width="19" bestFit="1" customWidth="1"/>
    <col min="2" max="2" width="13.5703125" bestFit="1" customWidth="1"/>
    <col min="3" max="13" width="9.140625" customWidth="1"/>
    <col min="14" max="14" width="17" bestFit="1" customWidth="1"/>
    <col min="15" max="15" width="15.140625" bestFit="1" customWidth="1"/>
  </cols>
  <sheetData>
    <row r="1" spans="1:16" x14ac:dyDescent="0.25">
      <c r="A1" s="56" t="s">
        <v>87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19" t="s">
        <v>87</v>
      </c>
    </row>
    <row r="2" spans="1:16" x14ac:dyDescent="0.25">
      <c r="A2" s="3" t="s">
        <v>12</v>
      </c>
      <c r="B2" s="3" t="s">
        <v>11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23</v>
      </c>
      <c r="N2" s="8" t="s">
        <v>187</v>
      </c>
      <c r="O2" s="8" t="s">
        <v>188</v>
      </c>
    </row>
    <row r="3" spans="1:16" x14ac:dyDescent="0.25">
      <c r="A3" s="13" t="s">
        <v>77</v>
      </c>
      <c r="B3" s="5">
        <v>15</v>
      </c>
      <c r="C3" s="5">
        <v>16</v>
      </c>
      <c r="D3" s="5"/>
      <c r="E3" s="5">
        <v>2</v>
      </c>
      <c r="F3" s="5">
        <v>70</v>
      </c>
      <c r="G3" s="5">
        <v>2</v>
      </c>
      <c r="H3" s="5">
        <v>2</v>
      </c>
      <c r="I3" s="5"/>
      <c r="J3" s="5">
        <v>11</v>
      </c>
      <c r="K3" s="5"/>
      <c r="L3" s="5"/>
      <c r="M3" s="5">
        <v>34</v>
      </c>
      <c r="N3" s="8">
        <f>VLOOKUP(A3,Games!$A$2:$D$626,3,FALSE)</f>
        <v>0</v>
      </c>
      <c r="O3" s="8">
        <f>VLOOKUP(A3,Games!$A$2:$D$626,4,FALSE)</f>
        <v>15</v>
      </c>
    </row>
    <row r="4" spans="1:16" x14ac:dyDescent="0.25">
      <c r="A4" s="13" t="s">
        <v>78</v>
      </c>
      <c r="B4" s="5">
        <v>29</v>
      </c>
      <c r="C4" s="5">
        <v>79</v>
      </c>
      <c r="D4" s="5"/>
      <c r="E4" s="5">
        <v>37</v>
      </c>
      <c r="F4" s="5">
        <v>217</v>
      </c>
      <c r="G4" s="5">
        <v>32</v>
      </c>
      <c r="H4" s="5">
        <v>37</v>
      </c>
      <c r="I4" s="5">
        <v>35</v>
      </c>
      <c r="J4" s="5">
        <v>74</v>
      </c>
      <c r="K4" s="5">
        <v>1</v>
      </c>
      <c r="L4" s="5"/>
      <c r="M4" s="5">
        <v>195</v>
      </c>
      <c r="N4" s="8">
        <f>VLOOKUP(A4,Games!$A$2:$D$626,3,FALSE)</f>
        <v>0</v>
      </c>
      <c r="O4" s="8">
        <f>VLOOKUP(A4,Games!$A$2:$D$626,4,FALSE)</f>
        <v>29</v>
      </c>
    </row>
    <row r="5" spans="1:16" x14ac:dyDescent="0.25">
      <c r="A5" s="13" t="s">
        <v>139</v>
      </c>
      <c r="B5" s="5">
        <v>15</v>
      </c>
      <c r="C5" s="5">
        <v>8</v>
      </c>
      <c r="D5" s="5">
        <v>3</v>
      </c>
      <c r="E5" s="5">
        <v>3</v>
      </c>
      <c r="F5" s="5">
        <v>67</v>
      </c>
      <c r="G5" s="5">
        <v>15</v>
      </c>
      <c r="H5" s="5">
        <v>29</v>
      </c>
      <c r="I5" s="5">
        <v>3</v>
      </c>
      <c r="J5" s="5">
        <v>33</v>
      </c>
      <c r="K5" s="5"/>
      <c r="L5" s="5"/>
      <c r="M5" s="5">
        <v>28</v>
      </c>
      <c r="N5" s="8">
        <f>VLOOKUP(A5,Games!$A$2:$D$626,3,FALSE)</f>
        <v>0</v>
      </c>
      <c r="O5" s="8">
        <f>VLOOKUP(A5,Games!$A$2:$D$626,4,FALSE)</f>
        <v>15</v>
      </c>
    </row>
    <row r="6" spans="1:16" x14ac:dyDescent="0.25">
      <c r="A6" s="13" t="s">
        <v>79</v>
      </c>
      <c r="B6" s="5">
        <v>8</v>
      </c>
      <c r="C6" s="5">
        <v>3</v>
      </c>
      <c r="D6" s="5">
        <v>3</v>
      </c>
      <c r="E6" s="5"/>
      <c r="F6" s="5">
        <v>16</v>
      </c>
      <c r="G6" s="5">
        <v>13</v>
      </c>
      <c r="H6" s="5">
        <v>10</v>
      </c>
      <c r="I6" s="5"/>
      <c r="J6" s="5">
        <v>12</v>
      </c>
      <c r="K6" s="5"/>
      <c r="L6" s="5"/>
      <c r="M6" s="5">
        <v>15</v>
      </c>
      <c r="N6" s="8">
        <f>VLOOKUP(A6,Games!$A$2:$D$626,3,FALSE)</f>
        <v>0</v>
      </c>
      <c r="O6" s="8">
        <f>VLOOKUP(A6,Games!$A$2:$D$626,4,FALSE)</f>
        <v>8</v>
      </c>
    </row>
    <row r="7" spans="1:16" x14ac:dyDescent="0.25">
      <c r="A7" s="13" t="s">
        <v>80</v>
      </c>
      <c r="B7" s="5">
        <v>10</v>
      </c>
      <c r="C7" s="5">
        <v>24</v>
      </c>
      <c r="D7" s="5"/>
      <c r="E7" s="5">
        <v>2</v>
      </c>
      <c r="F7" s="5">
        <v>35</v>
      </c>
      <c r="G7" s="5">
        <v>20</v>
      </c>
      <c r="H7" s="5">
        <v>15</v>
      </c>
      <c r="I7" s="5">
        <v>1</v>
      </c>
      <c r="J7" s="5">
        <v>12</v>
      </c>
      <c r="K7" s="5"/>
      <c r="L7" s="5"/>
      <c r="M7" s="5">
        <v>50</v>
      </c>
      <c r="N7" s="8">
        <f>VLOOKUP(A7,Games!$A$2:$D$626,3,FALSE)</f>
        <v>0</v>
      </c>
      <c r="O7" s="8">
        <f>VLOOKUP(A7,Games!$A$2:$D$626,4,FALSE)</f>
        <v>10</v>
      </c>
    </row>
    <row r="8" spans="1:16" x14ac:dyDescent="0.25">
      <c r="A8" s="13" t="s">
        <v>165</v>
      </c>
      <c r="B8" s="5">
        <v>6</v>
      </c>
      <c r="C8" s="5">
        <v>20</v>
      </c>
      <c r="D8" s="5">
        <v>4</v>
      </c>
      <c r="E8" s="5">
        <v>7</v>
      </c>
      <c r="F8" s="5">
        <v>32</v>
      </c>
      <c r="G8" s="5">
        <v>6</v>
      </c>
      <c r="H8" s="5">
        <v>6</v>
      </c>
      <c r="I8" s="5">
        <v>2</v>
      </c>
      <c r="J8" s="5">
        <v>12</v>
      </c>
      <c r="K8" s="5"/>
      <c r="L8" s="5"/>
      <c r="M8" s="5">
        <v>59</v>
      </c>
      <c r="N8" s="8">
        <f>VLOOKUP(A8,Games!$A$2:$D$626,3,FALSE)</f>
        <v>0</v>
      </c>
      <c r="O8" s="8">
        <f>VLOOKUP(A8,Games!$A$2:$D$626,4,FALSE)</f>
        <v>6</v>
      </c>
    </row>
    <row r="9" spans="1:16" x14ac:dyDescent="0.25">
      <c r="A9" s="13" t="s">
        <v>81</v>
      </c>
      <c r="B9" s="5">
        <v>1</v>
      </c>
      <c r="C9" s="5">
        <v>1</v>
      </c>
      <c r="D9" s="5"/>
      <c r="E9" s="5">
        <v>1</v>
      </c>
      <c r="F9" s="5">
        <v>2</v>
      </c>
      <c r="G9" s="5"/>
      <c r="H9" s="5">
        <v>1</v>
      </c>
      <c r="I9" s="5"/>
      <c r="J9" s="5">
        <v>2</v>
      </c>
      <c r="K9" s="5"/>
      <c r="L9" s="5"/>
      <c r="M9" s="5">
        <v>3</v>
      </c>
      <c r="N9" s="8">
        <f>VLOOKUP(A9,Games!$A$2:$D$626,3,FALSE)</f>
        <v>0</v>
      </c>
      <c r="O9" s="8">
        <f>VLOOKUP(A9,Games!$A$2:$D$626,4,FALSE)</f>
        <v>1</v>
      </c>
    </row>
    <row r="10" spans="1:16" x14ac:dyDescent="0.25">
      <c r="A10" s="13" t="s">
        <v>82</v>
      </c>
      <c r="B10" s="5">
        <v>20</v>
      </c>
      <c r="C10" s="5">
        <v>56</v>
      </c>
      <c r="D10" s="5">
        <v>6</v>
      </c>
      <c r="E10" s="5">
        <v>17</v>
      </c>
      <c r="F10" s="5">
        <v>84</v>
      </c>
      <c r="G10" s="5">
        <v>29</v>
      </c>
      <c r="H10" s="5">
        <v>28</v>
      </c>
      <c r="I10" s="5">
        <v>1</v>
      </c>
      <c r="J10" s="5">
        <v>43</v>
      </c>
      <c r="K10" s="5">
        <v>1</v>
      </c>
      <c r="L10" s="5">
        <v>1</v>
      </c>
      <c r="M10" s="5">
        <v>147</v>
      </c>
      <c r="N10" s="8">
        <f>VLOOKUP(A10,Games!$A$2:$D$626,3,FALSE)</f>
        <v>0</v>
      </c>
      <c r="O10" s="8">
        <f>VLOOKUP(A10,Games!$A$2:$D$626,4,FALSE)</f>
        <v>20</v>
      </c>
    </row>
    <row r="11" spans="1:16" x14ac:dyDescent="0.25">
      <c r="A11" s="13" t="s">
        <v>135</v>
      </c>
      <c r="B11" s="5">
        <v>4</v>
      </c>
      <c r="C11" s="5">
        <v>3</v>
      </c>
      <c r="D11" s="5">
        <v>10</v>
      </c>
      <c r="E11" s="5"/>
      <c r="F11" s="5">
        <v>12</v>
      </c>
      <c r="G11" s="5">
        <v>9</v>
      </c>
      <c r="H11" s="5">
        <v>4</v>
      </c>
      <c r="I11" s="5">
        <v>2</v>
      </c>
      <c r="J11" s="5">
        <v>4</v>
      </c>
      <c r="K11" s="5"/>
      <c r="L11" s="5"/>
      <c r="M11" s="5">
        <v>36</v>
      </c>
      <c r="N11" s="8">
        <f>VLOOKUP(A11,Games!$A$2:$D$626,3,FALSE)</f>
        <v>0</v>
      </c>
      <c r="O11" s="8">
        <f>VLOOKUP(A11,Games!$A$2:$D$626,4,FALSE)</f>
        <v>4</v>
      </c>
    </row>
    <row r="12" spans="1:16" x14ac:dyDescent="0.25">
      <c r="A12" s="13" t="s">
        <v>141</v>
      </c>
      <c r="B12" s="3">
        <v>2</v>
      </c>
      <c r="C12" s="3">
        <v>8</v>
      </c>
      <c r="D12" s="3">
        <v>5</v>
      </c>
      <c r="E12" s="3">
        <v>6</v>
      </c>
      <c r="F12" s="3">
        <v>7</v>
      </c>
      <c r="G12" s="3">
        <v>3</v>
      </c>
      <c r="H12" s="3"/>
      <c r="I12" s="3">
        <v>1</v>
      </c>
      <c r="J12" s="3">
        <v>4</v>
      </c>
      <c r="K12" s="3">
        <v>1</v>
      </c>
      <c r="L12" s="3">
        <v>1</v>
      </c>
      <c r="M12" s="3">
        <v>37</v>
      </c>
      <c r="N12" s="8">
        <f>VLOOKUP(A12,Games!$A$2:$D$626,3,FALSE)</f>
        <v>0</v>
      </c>
      <c r="O12" s="8">
        <f>VLOOKUP(A12,Games!$A$2:$D$626,4,FALSE)</f>
        <v>2</v>
      </c>
    </row>
    <row r="13" spans="1:16" x14ac:dyDescent="0.25">
      <c r="A13" s="13" t="s">
        <v>83</v>
      </c>
      <c r="B13" s="3">
        <v>27</v>
      </c>
      <c r="C13" s="3">
        <v>29</v>
      </c>
      <c r="D13" s="3">
        <v>27</v>
      </c>
      <c r="E13" s="3">
        <v>12</v>
      </c>
      <c r="F13" s="3">
        <v>117</v>
      </c>
      <c r="G13" s="3">
        <v>38</v>
      </c>
      <c r="H13" s="3">
        <v>22</v>
      </c>
      <c r="I13" s="3">
        <v>6</v>
      </c>
      <c r="J13" s="3">
        <v>64</v>
      </c>
      <c r="K13" s="3">
        <v>1</v>
      </c>
      <c r="L13" s="3"/>
      <c r="M13" s="3">
        <v>151</v>
      </c>
      <c r="N13" s="8">
        <f>VLOOKUP(A13,Games!$A$2:$D$626,3,FALSE)</f>
        <v>0</v>
      </c>
      <c r="O13" s="8">
        <f>VLOOKUP(A13,Games!$A$2:$D$626,4,FALSE)</f>
        <v>27</v>
      </c>
    </row>
    <row r="14" spans="1:16" x14ac:dyDescent="0.25">
      <c r="A14" s="13" t="s">
        <v>84</v>
      </c>
      <c r="B14" s="3">
        <v>30</v>
      </c>
      <c r="C14" s="3">
        <v>46</v>
      </c>
      <c r="D14" s="3">
        <v>26</v>
      </c>
      <c r="E14" s="3">
        <v>19</v>
      </c>
      <c r="F14" s="3">
        <v>112</v>
      </c>
      <c r="G14" s="3">
        <v>50</v>
      </c>
      <c r="H14" s="3">
        <v>51</v>
      </c>
      <c r="I14" s="3">
        <v>2</v>
      </c>
      <c r="J14" s="3">
        <v>34</v>
      </c>
      <c r="K14" s="3">
        <v>1</v>
      </c>
      <c r="L14" s="3"/>
      <c r="M14" s="3">
        <v>189</v>
      </c>
      <c r="N14" s="8">
        <f>VLOOKUP(A14,Games!$A$2:$D$626,3,FALSE)</f>
        <v>0</v>
      </c>
      <c r="O14" s="8">
        <f>VLOOKUP(A14,Games!$A$2:$D$626,4,FALSE)</f>
        <v>30</v>
      </c>
    </row>
    <row r="15" spans="1:16" x14ac:dyDescent="0.25">
      <c r="A15" s="13" t="s">
        <v>85</v>
      </c>
      <c r="B15" s="3">
        <v>20</v>
      </c>
      <c r="C15" s="3">
        <v>87</v>
      </c>
      <c r="D15" s="3">
        <v>41</v>
      </c>
      <c r="E15" s="3">
        <v>40</v>
      </c>
      <c r="F15" s="3">
        <v>81</v>
      </c>
      <c r="G15" s="3">
        <v>34</v>
      </c>
      <c r="H15" s="3">
        <v>42</v>
      </c>
      <c r="I15" s="3">
        <v>8</v>
      </c>
      <c r="J15" s="3">
        <v>24</v>
      </c>
      <c r="K15" s="3"/>
      <c r="L15" s="3"/>
      <c r="M15" s="3">
        <v>337</v>
      </c>
      <c r="N15" s="8">
        <f>VLOOKUP(A15,Games!$A$2:$D$626,3,FALSE)</f>
        <v>0</v>
      </c>
      <c r="O15" s="8">
        <f>VLOOKUP(A15,Games!$A$2:$D$626,4,FALSE)</f>
        <v>20</v>
      </c>
    </row>
    <row r="16" spans="1:16" x14ac:dyDescent="0.25">
      <c r="A16" s="13" t="s">
        <v>86</v>
      </c>
      <c r="B16" s="8">
        <v>14</v>
      </c>
      <c r="C16" s="8">
        <v>29</v>
      </c>
      <c r="D16" s="8">
        <v>10</v>
      </c>
      <c r="E16" s="8">
        <v>17</v>
      </c>
      <c r="F16" s="8">
        <v>58</v>
      </c>
      <c r="G16" s="8">
        <v>32</v>
      </c>
      <c r="H16" s="8">
        <v>19</v>
      </c>
      <c r="I16" s="8">
        <v>5</v>
      </c>
      <c r="J16" s="8">
        <v>25</v>
      </c>
      <c r="K16" s="8"/>
      <c r="L16" s="8"/>
      <c r="M16" s="8">
        <v>105</v>
      </c>
      <c r="N16" s="8">
        <f>VLOOKUP(A16,Games!$A$2:$D$626,3,FALSE)</f>
        <v>0</v>
      </c>
      <c r="O16" s="8">
        <f>VLOOKUP(A16,Games!$A$2:$D$626,4,FALSE)</f>
        <v>14</v>
      </c>
    </row>
    <row r="17" spans="1:15" x14ac:dyDescent="0.25">
      <c r="A17" s="13" t="s">
        <v>118</v>
      </c>
      <c r="B17" s="8">
        <v>2</v>
      </c>
      <c r="C17" s="8">
        <v>10</v>
      </c>
      <c r="D17" s="8">
        <v>1</v>
      </c>
      <c r="E17" s="8">
        <v>1</v>
      </c>
      <c r="F17" s="8">
        <v>10</v>
      </c>
      <c r="G17" s="8">
        <v>5</v>
      </c>
      <c r="H17" s="8">
        <v>3</v>
      </c>
      <c r="I17" s="8">
        <v>1</v>
      </c>
      <c r="J17" s="8">
        <v>6</v>
      </c>
      <c r="K17" s="8"/>
      <c r="L17" s="8"/>
      <c r="M17" s="8">
        <v>24</v>
      </c>
      <c r="N17" s="8">
        <f>VLOOKUP(A17,Games!$A$2:$D$626,3,FALSE)</f>
        <v>0</v>
      </c>
      <c r="O17" s="8">
        <f>VLOOKUP(A17,Games!$A$2:$D$626,4,FALSE)</f>
        <v>2</v>
      </c>
    </row>
    <row r="18" spans="1:15" s="7" customFormat="1" x14ac:dyDescent="0.25">
      <c r="A18" s="13" t="s">
        <v>142</v>
      </c>
      <c r="B18" s="8">
        <v>5</v>
      </c>
      <c r="C18" s="8">
        <v>7</v>
      </c>
      <c r="D18" s="8">
        <v>1</v>
      </c>
      <c r="E18" s="8">
        <v>3</v>
      </c>
      <c r="F18" s="8">
        <v>22</v>
      </c>
      <c r="G18" s="8">
        <v>11</v>
      </c>
      <c r="H18" s="8">
        <v>8</v>
      </c>
      <c r="I18" s="8">
        <v>1</v>
      </c>
      <c r="J18" s="8">
        <v>6</v>
      </c>
      <c r="K18" s="8"/>
      <c r="L18" s="8"/>
      <c r="M18" s="8">
        <v>20</v>
      </c>
      <c r="N18" s="8">
        <f>VLOOKUP(A18,Games!$A$2:$D$626,3,FALSE)</f>
        <v>0</v>
      </c>
      <c r="O18" s="8">
        <f>VLOOKUP(A18,Games!$A$2:$D$626,4,FALSE)</f>
        <v>5</v>
      </c>
    </row>
    <row r="19" spans="1:15" s="7" customFormat="1" x14ac:dyDescent="0.25">
      <c r="A19" s="13" t="s">
        <v>124</v>
      </c>
      <c r="B19" s="8">
        <v>1</v>
      </c>
      <c r="C19" s="8"/>
      <c r="D19" s="8"/>
      <c r="E19" s="8"/>
      <c r="F19" s="8"/>
      <c r="G19" s="8"/>
      <c r="H19" s="8"/>
      <c r="I19" s="8"/>
      <c r="J19" s="8">
        <v>1</v>
      </c>
      <c r="K19" s="8"/>
      <c r="L19" s="8"/>
      <c r="M19" s="8">
        <v>0</v>
      </c>
      <c r="N19" s="8">
        <f>VLOOKUP(A19,Games!$A$2:$D$626,3,FALSE)</f>
        <v>0</v>
      </c>
      <c r="O19" s="8">
        <f>VLOOKUP(A19,Games!$A$2:$D$626,4,FALSE)</f>
        <v>1</v>
      </c>
    </row>
    <row r="20" spans="1:15" s="7" customFormat="1" x14ac:dyDescent="0.25">
      <c r="A20" s="13" t="s">
        <v>192</v>
      </c>
      <c r="B20" s="8">
        <v>2</v>
      </c>
      <c r="C20" s="8">
        <v>2</v>
      </c>
      <c r="D20" s="8">
        <v>1</v>
      </c>
      <c r="E20" s="8">
        <v>2</v>
      </c>
      <c r="F20" s="8">
        <v>4</v>
      </c>
      <c r="G20" s="8">
        <v>4</v>
      </c>
      <c r="H20" s="8">
        <v>1</v>
      </c>
      <c r="I20" s="8"/>
      <c r="J20" s="8">
        <v>2</v>
      </c>
      <c r="K20" s="8"/>
      <c r="L20" s="8"/>
      <c r="M20" s="8">
        <v>9</v>
      </c>
      <c r="N20" s="8">
        <f>VLOOKUP(A20,Games!$A$2:$D$626,3,FALSE)</f>
        <v>0</v>
      </c>
      <c r="O20" s="8">
        <f>VLOOKUP(A20,Games!$A$2:$D$626,4,FALSE)</f>
        <v>2</v>
      </c>
    </row>
    <row r="21" spans="1:15" s="7" customFormat="1" x14ac:dyDescent="0.25">
      <c r="A21" s="13" t="s">
        <v>169</v>
      </c>
      <c r="B21" s="8">
        <v>1</v>
      </c>
      <c r="C21" s="8"/>
      <c r="D21" s="8"/>
      <c r="E21" s="8">
        <v>1</v>
      </c>
      <c r="F21" s="8">
        <v>1</v>
      </c>
      <c r="G21" s="8"/>
      <c r="H21" s="8">
        <v>2</v>
      </c>
      <c r="I21" s="8"/>
      <c r="J21" s="8">
        <v>5</v>
      </c>
      <c r="K21" s="8"/>
      <c r="L21" s="8"/>
      <c r="M21" s="8">
        <v>1</v>
      </c>
      <c r="N21" s="8">
        <f>VLOOKUP(A21,Games!$A$2:$D$626,3,FALSE)</f>
        <v>0</v>
      </c>
      <c r="O21" s="8">
        <f>VLOOKUP(A21,Games!$A$2:$D$626,4,FALSE)</f>
        <v>1</v>
      </c>
    </row>
    <row r="22" spans="1:15" s="7" customFormat="1" x14ac:dyDescent="0.25">
      <c r="A22" s="13" t="s">
        <v>140</v>
      </c>
      <c r="B22" s="8">
        <v>1</v>
      </c>
      <c r="C22" s="8"/>
      <c r="D22" s="8"/>
      <c r="E22" s="8"/>
      <c r="F22" s="8">
        <v>3</v>
      </c>
      <c r="G22" s="8">
        <v>1</v>
      </c>
      <c r="H22" s="8"/>
      <c r="I22" s="8"/>
      <c r="J22" s="8"/>
      <c r="K22" s="8"/>
      <c r="L22" s="8"/>
      <c r="M22" s="8">
        <v>0</v>
      </c>
      <c r="N22" s="8">
        <f>VLOOKUP(A22,Games!$A$2:$D$626,3,FALSE)</f>
        <v>0</v>
      </c>
      <c r="O22" s="8">
        <f>VLOOKUP(A22,Games!$A$2:$D$626,4,FALSE)</f>
        <v>1</v>
      </c>
    </row>
    <row r="23" spans="1:15" x14ac:dyDescent="0.25">
      <c r="A23" s="13" t="s">
        <v>143</v>
      </c>
      <c r="B23" s="8">
        <v>1</v>
      </c>
      <c r="C23" s="8">
        <v>3</v>
      </c>
      <c r="D23" s="8"/>
      <c r="E23" s="8"/>
      <c r="F23" s="8">
        <v>5</v>
      </c>
      <c r="G23" s="8">
        <v>1</v>
      </c>
      <c r="H23" s="8">
        <v>1</v>
      </c>
      <c r="I23" s="8"/>
      <c r="J23" s="8">
        <v>1</v>
      </c>
      <c r="K23" s="8"/>
      <c r="L23" s="8"/>
      <c r="M23" s="8">
        <v>6</v>
      </c>
      <c r="N23" s="8">
        <f>VLOOKUP(A23,Games!$A$2:$D$626,3,FALSE)</f>
        <v>0</v>
      </c>
      <c r="O23" s="8">
        <f>VLOOKUP(A23,Games!$A$2:$D$626,4,FALSE)</f>
        <v>1</v>
      </c>
    </row>
    <row r="24" spans="1:15" s="7" customFormat="1" x14ac:dyDescent="0.25">
      <c r="A24" s="13" t="s">
        <v>154</v>
      </c>
      <c r="B24" s="8">
        <v>3</v>
      </c>
      <c r="C24" s="8">
        <v>1</v>
      </c>
      <c r="D24" s="8">
        <v>3</v>
      </c>
      <c r="E24" s="8">
        <v>1</v>
      </c>
      <c r="F24" s="8">
        <v>2</v>
      </c>
      <c r="G24" s="8">
        <v>6</v>
      </c>
      <c r="H24" s="8">
        <v>2</v>
      </c>
      <c r="I24" s="8"/>
      <c r="J24" s="8">
        <v>6</v>
      </c>
      <c r="K24" s="8"/>
      <c r="L24" s="8"/>
      <c r="M24" s="8">
        <v>12</v>
      </c>
      <c r="N24" s="8">
        <f>VLOOKUP(A24,Games!$A$2:$D$626,3,FALSE)</f>
        <v>0</v>
      </c>
      <c r="O24" s="8">
        <f>VLOOKUP(A24,Games!$A$2:$D$626,4,FALSE)</f>
        <v>3</v>
      </c>
    </row>
    <row r="25" spans="1:15" s="7" customFormat="1" x14ac:dyDescent="0.25">
      <c r="A25" s="13" t="s">
        <v>179</v>
      </c>
      <c r="B25" s="8">
        <v>4</v>
      </c>
      <c r="C25" s="8">
        <v>12</v>
      </c>
      <c r="D25" s="8">
        <v>5</v>
      </c>
      <c r="E25" s="8">
        <v>7</v>
      </c>
      <c r="F25" s="8">
        <v>21</v>
      </c>
      <c r="G25" s="8">
        <v>1</v>
      </c>
      <c r="H25" s="8">
        <v>3</v>
      </c>
      <c r="I25" s="8">
        <v>3</v>
      </c>
      <c r="J25" s="8">
        <v>7</v>
      </c>
      <c r="K25" s="8"/>
      <c r="L25" s="8">
        <v>2</v>
      </c>
      <c r="M25" s="8">
        <v>46</v>
      </c>
      <c r="N25" s="8">
        <f>VLOOKUP(A25,Games!$A$2:$D$626,3,FALSE)</f>
        <v>0</v>
      </c>
      <c r="O25" s="8">
        <f>VLOOKUP(A25,Games!$A$2:$D$626,4,FALSE)</f>
        <v>4</v>
      </c>
    </row>
    <row r="26" spans="1:15" s="7" customFormat="1" x14ac:dyDescent="0.25">
      <c r="A26" s="13" t="s">
        <v>180</v>
      </c>
      <c r="B26" s="8">
        <v>1</v>
      </c>
      <c r="C26" s="8">
        <v>3</v>
      </c>
      <c r="D26" s="8"/>
      <c r="E26" s="8">
        <v>2</v>
      </c>
      <c r="F26" s="8">
        <v>4</v>
      </c>
      <c r="G26" s="8">
        <v>1</v>
      </c>
      <c r="H26" s="8">
        <v>1</v>
      </c>
      <c r="I26" s="8"/>
      <c r="J26" s="8">
        <v>3</v>
      </c>
      <c r="K26" s="8"/>
      <c r="L26" s="8"/>
      <c r="M26" s="8">
        <v>8</v>
      </c>
      <c r="N26" s="8">
        <f>VLOOKUP(A26,Games!$A$2:$D$626,3,FALSE)</f>
        <v>0</v>
      </c>
      <c r="O26" s="8">
        <f>VLOOKUP(A26,Games!$A$2:$D$626,4,FALSE)</f>
        <v>1</v>
      </c>
    </row>
    <row r="27" spans="1:15" x14ac:dyDescent="0.25">
      <c r="A27" s="29" t="s">
        <v>24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5" x14ac:dyDescent="0.25">
      <c r="A28" s="54" t="s">
        <v>87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5" x14ac:dyDescent="0.25">
      <c r="A29" s="3" t="s">
        <v>12</v>
      </c>
      <c r="B29" s="3" t="s">
        <v>11</v>
      </c>
      <c r="C29" s="3" t="s">
        <v>13</v>
      </c>
      <c r="D29" s="3" t="s">
        <v>14</v>
      </c>
      <c r="E29" s="3" t="s">
        <v>15</v>
      </c>
      <c r="F29" s="3" t="s">
        <v>16</v>
      </c>
      <c r="G29" s="3" t="s">
        <v>17</v>
      </c>
      <c r="H29" s="3" t="s">
        <v>18</v>
      </c>
      <c r="I29" s="3" t="s">
        <v>19</v>
      </c>
      <c r="J29" s="3" t="s">
        <v>20</v>
      </c>
      <c r="K29" s="3" t="s">
        <v>21</v>
      </c>
      <c r="L29" s="3" t="s">
        <v>22</v>
      </c>
      <c r="M29" s="3" t="s">
        <v>23</v>
      </c>
    </row>
    <row r="30" spans="1:15" x14ac:dyDescent="0.25">
      <c r="A30" s="4" t="str">
        <f t="shared" ref="A30:A44" si="0">IF(A3=""," ",A3)</f>
        <v>Aaron Randall</v>
      </c>
      <c r="B30" s="5"/>
      <c r="C30" s="6">
        <f t="shared" ref="C30:C42" si="1">IF(ISNUMBER($B3),C3/$B3," ")</f>
        <v>1.0666666666666667</v>
      </c>
      <c r="D30" s="6">
        <f t="shared" ref="D30:M30" si="2">IF(ISNUMBER($B3),D3/$B3," ")</f>
        <v>0</v>
      </c>
      <c r="E30" s="6">
        <f t="shared" si="2"/>
        <v>0.13333333333333333</v>
      </c>
      <c r="F30" s="6">
        <f t="shared" si="2"/>
        <v>4.666666666666667</v>
      </c>
      <c r="G30" s="6">
        <f t="shared" si="2"/>
        <v>0.13333333333333333</v>
      </c>
      <c r="H30" s="6">
        <f t="shared" si="2"/>
        <v>0.13333333333333333</v>
      </c>
      <c r="I30" s="6">
        <f t="shared" si="2"/>
        <v>0</v>
      </c>
      <c r="J30" s="6">
        <f t="shared" si="2"/>
        <v>0.73333333333333328</v>
      </c>
      <c r="K30" s="6">
        <f t="shared" si="2"/>
        <v>0</v>
      </c>
      <c r="L30" s="6">
        <f t="shared" si="2"/>
        <v>0</v>
      </c>
      <c r="M30" s="6">
        <f t="shared" si="2"/>
        <v>2.2666666666666666</v>
      </c>
    </row>
    <row r="31" spans="1:15" x14ac:dyDescent="0.25">
      <c r="A31" s="4" t="str">
        <f t="shared" si="0"/>
        <v>Chris Colosimo</v>
      </c>
      <c r="B31" s="5"/>
      <c r="C31" s="6">
        <f t="shared" si="1"/>
        <v>2.7241379310344827</v>
      </c>
      <c r="D31" s="6">
        <f t="shared" ref="D31:M31" si="3">IF(ISNUMBER($B4),D4/$B4," ")</f>
        <v>0</v>
      </c>
      <c r="E31" s="6">
        <f t="shared" si="3"/>
        <v>1.2758620689655173</v>
      </c>
      <c r="F31" s="6">
        <f t="shared" si="3"/>
        <v>7.4827586206896548</v>
      </c>
      <c r="G31" s="6">
        <f t="shared" si="3"/>
        <v>1.103448275862069</v>
      </c>
      <c r="H31" s="6">
        <f t="shared" si="3"/>
        <v>1.2758620689655173</v>
      </c>
      <c r="I31" s="6">
        <f t="shared" si="3"/>
        <v>1.2068965517241379</v>
      </c>
      <c r="J31" s="6">
        <f t="shared" si="3"/>
        <v>2.5517241379310347</v>
      </c>
      <c r="K31" s="6">
        <f t="shared" si="3"/>
        <v>3.4482758620689655E-2</v>
      </c>
      <c r="L31" s="6">
        <f t="shared" si="3"/>
        <v>0</v>
      </c>
      <c r="M31" s="6">
        <f t="shared" si="3"/>
        <v>6.7241379310344831</v>
      </c>
    </row>
    <row r="32" spans="1:15" x14ac:dyDescent="0.25">
      <c r="A32" s="4" t="str">
        <f t="shared" si="0"/>
        <v>Chris Murphy</v>
      </c>
      <c r="B32" s="5"/>
      <c r="C32" s="6">
        <f t="shared" si="1"/>
        <v>0.53333333333333333</v>
      </c>
      <c r="D32" s="6">
        <f t="shared" ref="D32:M32" si="4">IF(ISNUMBER($B5),D5/$B5," ")</f>
        <v>0.2</v>
      </c>
      <c r="E32" s="6">
        <f t="shared" si="4"/>
        <v>0.2</v>
      </c>
      <c r="F32" s="6">
        <f t="shared" si="4"/>
        <v>4.4666666666666668</v>
      </c>
      <c r="G32" s="6">
        <f t="shared" si="4"/>
        <v>1</v>
      </c>
      <c r="H32" s="6">
        <f t="shared" si="4"/>
        <v>1.9333333333333333</v>
      </c>
      <c r="I32" s="6">
        <f t="shared" si="4"/>
        <v>0.2</v>
      </c>
      <c r="J32" s="6">
        <f t="shared" si="4"/>
        <v>2.2000000000000002</v>
      </c>
      <c r="K32" s="6">
        <f t="shared" si="4"/>
        <v>0</v>
      </c>
      <c r="L32" s="6">
        <f t="shared" si="4"/>
        <v>0</v>
      </c>
      <c r="M32" s="6">
        <f t="shared" si="4"/>
        <v>1.8666666666666667</v>
      </c>
    </row>
    <row r="33" spans="1:13" x14ac:dyDescent="0.25">
      <c r="A33" s="4" t="str">
        <f t="shared" si="0"/>
        <v>Dan Morgan</v>
      </c>
      <c r="B33" s="5"/>
      <c r="C33" s="6">
        <f t="shared" si="1"/>
        <v>0.375</v>
      </c>
      <c r="D33" s="6">
        <f t="shared" ref="D33:M33" si="5">IF(ISNUMBER($B6),D6/$B6," ")</f>
        <v>0.375</v>
      </c>
      <c r="E33" s="6">
        <f t="shared" si="5"/>
        <v>0</v>
      </c>
      <c r="F33" s="6">
        <f t="shared" si="5"/>
        <v>2</v>
      </c>
      <c r="G33" s="6">
        <f t="shared" si="5"/>
        <v>1.625</v>
      </c>
      <c r="H33" s="6">
        <f t="shared" si="5"/>
        <v>1.25</v>
      </c>
      <c r="I33" s="6">
        <f t="shared" si="5"/>
        <v>0</v>
      </c>
      <c r="J33" s="6">
        <f t="shared" si="5"/>
        <v>1.5</v>
      </c>
      <c r="K33" s="6">
        <f t="shared" si="5"/>
        <v>0</v>
      </c>
      <c r="L33" s="6">
        <f t="shared" si="5"/>
        <v>0</v>
      </c>
      <c r="M33" s="6">
        <f t="shared" si="5"/>
        <v>1.875</v>
      </c>
    </row>
    <row r="34" spans="1:13" x14ac:dyDescent="0.25">
      <c r="A34" s="4" t="str">
        <f t="shared" si="0"/>
        <v>Emmet Murphy</v>
      </c>
      <c r="B34" s="5"/>
      <c r="C34" s="6">
        <f t="shared" si="1"/>
        <v>2.4</v>
      </c>
      <c r="D34" s="6">
        <f t="shared" ref="D34:M34" si="6">IF(ISNUMBER($B7),D7/$B7," ")</f>
        <v>0</v>
      </c>
      <c r="E34" s="6">
        <f t="shared" si="6"/>
        <v>0.2</v>
      </c>
      <c r="F34" s="6">
        <f t="shared" si="6"/>
        <v>3.5</v>
      </c>
      <c r="G34" s="6">
        <f t="shared" si="6"/>
        <v>2</v>
      </c>
      <c r="H34" s="6">
        <f t="shared" si="6"/>
        <v>1.5</v>
      </c>
      <c r="I34" s="6">
        <f t="shared" si="6"/>
        <v>0.1</v>
      </c>
      <c r="J34" s="6">
        <f t="shared" si="6"/>
        <v>1.2</v>
      </c>
      <c r="K34" s="6">
        <f t="shared" si="6"/>
        <v>0</v>
      </c>
      <c r="L34" s="6">
        <f t="shared" si="6"/>
        <v>0</v>
      </c>
      <c r="M34" s="6">
        <f t="shared" si="6"/>
        <v>5</v>
      </c>
    </row>
    <row r="35" spans="1:13" x14ac:dyDescent="0.25">
      <c r="A35" s="4" t="str">
        <f t="shared" si="0"/>
        <v>Josh Russell</v>
      </c>
      <c r="B35" s="5"/>
      <c r="C35" s="6">
        <f t="shared" si="1"/>
        <v>3.3333333333333335</v>
      </c>
      <c r="D35" s="6">
        <f t="shared" ref="D35:M35" si="7">IF(ISNUMBER($B8),D8/$B8," ")</f>
        <v>0.66666666666666663</v>
      </c>
      <c r="E35" s="6">
        <f t="shared" si="7"/>
        <v>1.1666666666666667</v>
      </c>
      <c r="F35" s="6">
        <f t="shared" si="7"/>
        <v>5.333333333333333</v>
      </c>
      <c r="G35" s="6">
        <f t="shared" si="7"/>
        <v>1</v>
      </c>
      <c r="H35" s="6">
        <f t="shared" si="7"/>
        <v>1</v>
      </c>
      <c r="I35" s="6">
        <f t="shared" si="7"/>
        <v>0.33333333333333331</v>
      </c>
      <c r="J35" s="6">
        <f t="shared" si="7"/>
        <v>2</v>
      </c>
      <c r="K35" s="6">
        <f t="shared" si="7"/>
        <v>0</v>
      </c>
      <c r="L35" s="6">
        <f t="shared" si="7"/>
        <v>0</v>
      </c>
      <c r="M35" s="6">
        <f t="shared" si="7"/>
        <v>9.8333333333333339</v>
      </c>
    </row>
    <row r="36" spans="1:13" x14ac:dyDescent="0.25">
      <c r="A36" s="4" t="str">
        <f t="shared" si="0"/>
        <v>Kieran Igor-Taylor</v>
      </c>
      <c r="B36" s="5"/>
      <c r="C36" s="6">
        <f t="shared" si="1"/>
        <v>1</v>
      </c>
      <c r="D36" s="6">
        <f t="shared" ref="D36:M36" si="8">IF(ISNUMBER($B9),D9/$B9," ")</f>
        <v>0</v>
      </c>
      <c r="E36" s="6">
        <f t="shared" si="8"/>
        <v>1</v>
      </c>
      <c r="F36" s="6">
        <f t="shared" si="8"/>
        <v>2</v>
      </c>
      <c r="G36" s="6">
        <f t="shared" si="8"/>
        <v>0</v>
      </c>
      <c r="H36" s="6">
        <f t="shared" si="8"/>
        <v>1</v>
      </c>
      <c r="I36" s="6">
        <f t="shared" si="8"/>
        <v>0</v>
      </c>
      <c r="J36" s="6">
        <f t="shared" si="8"/>
        <v>2</v>
      </c>
      <c r="K36" s="6">
        <f t="shared" si="8"/>
        <v>0</v>
      </c>
      <c r="L36" s="6">
        <f t="shared" si="8"/>
        <v>0</v>
      </c>
      <c r="M36" s="6">
        <f t="shared" si="8"/>
        <v>3</v>
      </c>
    </row>
    <row r="37" spans="1:13" x14ac:dyDescent="0.25">
      <c r="A37" s="4" t="str">
        <f t="shared" si="0"/>
        <v>Kyle Dishaw</v>
      </c>
      <c r="B37" s="5"/>
      <c r="C37" s="6">
        <f t="shared" si="1"/>
        <v>2.8</v>
      </c>
      <c r="D37" s="6">
        <f t="shared" ref="D37:M37" si="9">IF(ISNUMBER($B10),D10/$B10," ")</f>
        <v>0.3</v>
      </c>
      <c r="E37" s="6">
        <f t="shared" si="9"/>
        <v>0.85</v>
      </c>
      <c r="F37" s="6">
        <f t="shared" si="9"/>
        <v>4.2</v>
      </c>
      <c r="G37" s="6">
        <f t="shared" si="9"/>
        <v>1.45</v>
      </c>
      <c r="H37" s="6">
        <f t="shared" si="9"/>
        <v>1.4</v>
      </c>
      <c r="I37" s="6">
        <f t="shared" si="9"/>
        <v>0.05</v>
      </c>
      <c r="J37" s="6">
        <f t="shared" si="9"/>
        <v>2.15</v>
      </c>
      <c r="K37" s="6">
        <f t="shared" si="9"/>
        <v>0.05</v>
      </c>
      <c r="L37" s="6">
        <f t="shared" si="9"/>
        <v>0.05</v>
      </c>
      <c r="M37" s="6">
        <f t="shared" si="9"/>
        <v>7.35</v>
      </c>
    </row>
    <row r="38" spans="1:13" x14ac:dyDescent="0.25">
      <c r="A38" s="4" t="str">
        <f t="shared" si="0"/>
        <v>Lachlan Ross</v>
      </c>
      <c r="B38" s="5"/>
      <c r="C38" s="6">
        <f t="shared" si="1"/>
        <v>0.75</v>
      </c>
      <c r="D38" s="6">
        <f t="shared" ref="D38:M38" si="10">IF(ISNUMBER($B11),D11/$B11," ")</f>
        <v>2.5</v>
      </c>
      <c r="E38" s="6">
        <f t="shared" si="10"/>
        <v>0</v>
      </c>
      <c r="F38" s="6">
        <f t="shared" si="10"/>
        <v>3</v>
      </c>
      <c r="G38" s="6">
        <f t="shared" si="10"/>
        <v>2.25</v>
      </c>
      <c r="H38" s="6">
        <f t="shared" si="10"/>
        <v>1</v>
      </c>
      <c r="I38" s="6">
        <f t="shared" si="10"/>
        <v>0.5</v>
      </c>
      <c r="J38" s="6">
        <f t="shared" si="10"/>
        <v>1</v>
      </c>
      <c r="K38" s="6">
        <f t="shared" si="10"/>
        <v>0</v>
      </c>
      <c r="L38" s="6">
        <f t="shared" si="10"/>
        <v>0</v>
      </c>
      <c r="M38" s="6">
        <f t="shared" si="10"/>
        <v>9</v>
      </c>
    </row>
    <row r="39" spans="1:13" x14ac:dyDescent="0.25">
      <c r="A39" s="4" t="str">
        <f t="shared" si="0"/>
        <v>Mitch McGee</v>
      </c>
      <c r="B39" s="3"/>
      <c r="C39" s="6">
        <f t="shared" si="1"/>
        <v>4</v>
      </c>
      <c r="D39" s="6">
        <f t="shared" ref="D39:M39" si="11">IF(ISNUMBER($B12),D12/$B12," ")</f>
        <v>2.5</v>
      </c>
      <c r="E39" s="6">
        <f t="shared" si="11"/>
        <v>3</v>
      </c>
      <c r="F39" s="6">
        <f t="shared" si="11"/>
        <v>3.5</v>
      </c>
      <c r="G39" s="6">
        <f t="shared" si="11"/>
        <v>1.5</v>
      </c>
      <c r="H39" s="6">
        <f t="shared" si="11"/>
        <v>0</v>
      </c>
      <c r="I39" s="6">
        <f t="shared" si="11"/>
        <v>0.5</v>
      </c>
      <c r="J39" s="6">
        <f t="shared" si="11"/>
        <v>2</v>
      </c>
      <c r="K39" s="6">
        <f t="shared" si="11"/>
        <v>0.5</v>
      </c>
      <c r="L39" s="6">
        <f t="shared" si="11"/>
        <v>0.5</v>
      </c>
      <c r="M39" s="6">
        <f t="shared" si="11"/>
        <v>18.5</v>
      </c>
    </row>
    <row r="40" spans="1:13" x14ac:dyDescent="0.25">
      <c r="A40" s="4" t="str">
        <f t="shared" si="0"/>
        <v>Nick Morgan</v>
      </c>
      <c r="B40" s="3"/>
      <c r="C40" s="6">
        <f t="shared" si="1"/>
        <v>1.0740740740740742</v>
      </c>
      <c r="D40" s="6">
        <f t="shared" ref="D40:M40" si="12">IF(ISNUMBER($B13),D13/$B13," ")</f>
        <v>1</v>
      </c>
      <c r="E40" s="6">
        <f t="shared" si="12"/>
        <v>0.44444444444444442</v>
      </c>
      <c r="F40" s="6">
        <f t="shared" si="12"/>
        <v>4.333333333333333</v>
      </c>
      <c r="G40" s="6">
        <f t="shared" si="12"/>
        <v>1.4074074074074074</v>
      </c>
      <c r="H40" s="6">
        <f t="shared" si="12"/>
        <v>0.81481481481481477</v>
      </c>
      <c r="I40" s="6">
        <f t="shared" si="12"/>
        <v>0.22222222222222221</v>
      </c>
      <c r="J40" s="6">
        <f t="shared" si="12"/>
        <v>2.3703703703703702</v>
      </c>
      <c r="K40" s="6">
        <f t="shared" si="12"/>
        <v>3.7037037037037035E-2</v>
      </c>
      <c r="L40" s="6">
        <f t="shared" si="12"/>
        <v>0</v>
      </c>
      <c r="M40" s="6">
        <f t="shared" si="12"/>
        <v>5.5925925925925926</v>
      </c>
    </row>
    <row r="41" spans="1:13" x14ac:dyDescent="0.25">
      <c r="A41" s="4" t="str">
        <f t="shared" si="0"/>
        <v>Tate Harris</v>
      </c>
      <c r="B41" s="3"/>
      <c r="C41" s="6">
        <f t="shared" si="1"/>
        <v>1.5333333333333334</v>
      </c>
      <c r="D41" s="6">
        <f t="shared" ref="D41:M41" si="13">IF(ISNUMBER($B14),D14/$B14," ")</f>
        <v>0.8666666666666667</v>
      </c>
      <c r="E41" s="6">
        <f t="shared" si="13"/>
        <v>0.6333333333333333</v>
      </c>
      <c r="F41" s="6">
        <f t="shared" si="13"/>
        <v>3.7333333333333334</v>
      </c>
      <c r="G41" s="6">
        <f t="shared" si="13"/>
        <v>1.6666666666666667</v>
      </c>
      <c r="H41" s="6">
        <f t="shared" si="13"/>
        <v>1.7</v>
      </c>
      <c r="I41" s="6">
        <f t="shared" si="13"/>
        <v>6.6666666666666666E-2</v>
      </c>
      <c r="J41" s="6">
        <f t="shared" si="13"/>
        <v>1.1333333333333333</v>
      </c>
      <c r="K41" s="6">
        <f t="shared" si="13"/>
        <v>3.3333333333333333E-2</v>
      </c>
      <c r="L41" s="6">
        <f t="shared" si="13"/>
        <v>0</v>
      </c>
      <c r="M41" s="6">
        <f t="shared" si="13"/>
        <v>6.3</v>
      </c>
    </row>
    <row r="42" spans="1:13" x14ac:dyDescent="0.25">
      <c r="A42" s="4" t="str">
        <f t="shared" si="0"/>
        <v>Tristan Scotcher</v>
      </c>
      <c r="B42" s="3"/>
      <c r="C42" s="6">
        <f t="shared" si="1"/>
        <v>4.3499999999999996</v>
      </c>
      <c r="D42" s="6">
        <f t="shared" ref="D42:M42" si="14">IF(ISNUMBER($B15),D15/$B15," ")</f>
        <v>2.0499999999999998</v>
      </c>
      <c r="E42" s="6">
        <f t="shared" si="14"/>
        <v>2</v>
      </c>
      <c r="F42" s="6">
        <f t="shared" si="14"/>
        <v>4.05</v>
      </c>
      <c r="G42" s="6">
        <f t="shared" si="14"/>
        <v>1.7</v>
      </c>
      <c r="H42" s="6">
        <f t="shared" si="14"/>
        <v>2.1</v>
      </c>
      <c r="I42" s="6">
        <f t="shared" si="14"/>
        <v>0.4</v>
      </c>
      <c r="J42" s="6">
        <f t="shared" si="14"/>
        <v>1.2</v>
      </c>
      <c r="K42" s="6">
        <f t="shared" si="14"/>
        <v>0</v>
      </c>
      <c r="L42" s="6">
        <f t="shared" si="14"/>
        <v>0</v>
      </c>
      <c r="M42" s="6">
        <f t="shared" si="14"/>
        <v>16.850000000000001</v>
      </c>
    </row>
    <row r="43" spans="1:13" x14ac:dyDescent="0.25">
      <c r="A43" s="13" t="str">
        <f t="shared" si="0"/>
        <v>Zlatan Hadzic</v>
      </c>
      <c r="B43" s="8"/>
      <c r="C43" s="6">
        <f t="shared" ref="C43:M43" si="15">IF(ISNUMBER($B16),C16/$B16," ")</f>
        <v>2.0714285714285716</v>
      </c>
      <c r="D43" s="6">
        <f t="shared" si="15"/>
        <v>0.7142857142857143</v>
      </c>
      <c r="E43" s="6">
        <f t="shared" si="15"/>
        <v>1.2142857142857142</v>
      </c>
      <c r="F43" s="6">
        <f t="shared" si="15"/>
        <v>4.1428571428571432</v>
      </c>
      <c r="G43" s="6">
        <f t="shared" si="15"/>
        <v>2.2857142857142856</v>
      </c>
      <c r="H43" s="6">
        <f t="shared" si="15"/>
        <v>1.3571428571428572</v>
      </c>
      <c r="I43" s="6">
        <f t="shared" si="15"/>
        <v>0.35714285714285715</v>
      </c>
      <c r="J43" s="6">
        <f t="shared" si="15"/>
        <v>1.7857142857142858</v>
      </c>
      <c r="K43" s="6">
        <f t="shared" si="15"/>
        <v>0</v>
      </c>
      <c r="L43" s="6">
        <f t="shared" si="15"/>
        <v>0</v>
      </c>
      <c r="M43" s="6">
        <f t="shared" si="15"/>
        <v>7.5</v>
      </c>
    </row>
    <row r="44" spans="1:13" x14ac:dyDescent="0.25">
      <c r="A44" s="13" t="str">
        <f t="shared" si="0"/>
        <v>Marijan Kovac</v>
      </c>
      <c r="B44" s="8"/>
      <c r="C44" s="6">
        <f t="shared" ref="C44:M44" si="16">IF(ISNUMBER($B17),C17/$B17," ")</f>
        <v>5</v>
      </c>
      <c r="D44" s="6">
        <f t="shared" si="16"/>
        <v>0.5</v>
      </c>
      <c r="E44" s="6">
        <f t="shared" si="16"/>
        <v>0.5</v>
      </c>
      <c r="F44" s="6">
        <f t="shared" si="16"/>
        <v>5</v>
      </c>
      <c r="G44" s="6">
        <f t="shared" si="16"/>
        <v>2.5</v>
      </c>
      <c r="H44" s="6">
        <f t="shared" si="16"/>
        <v>1.5</v>
      </c>
      <c r="I44" s="6">
        <f t="shared" si="16"/>
        <v>0.5</v>
      </c>
      <c r="J44" s="6">
        <f t="shared" si="16"/>
        <v>3</v>
      </c>
      <c r="K44" s="6">
        <f t="shared" si="16"/>
        <v>0</v>
      </c>
      <c r="L44" s="6">
        <f t="shared" si="16"/>
        <v>0</v>
      </c>
      <c r="M44" s="6">
        <f t="shared" si="16"/>
        <v>12</v>
      </c>
    </row>
    <row r="45" spans="1:13" x14ac:dyDescent="0.25">
      <c r="A45" s="13" t="str">
        <f t="shared" ref="A45:A51" si="17">IF(A20=""," ",A20)</f>
        <v>Las Wijayatilake</v>
      </c>
      <c r="B45" s="8"/>
      <c r="C45" s="6">
        <f t="shared" ref="C45:M45" si="18">IF(ISNUMBER($B20),C20/$B20," ")</f>
        <v>1</v>
      </c>
      <c r="D45" s="6">
        <f t="shared" si="18"/>
        <v>0.5</v>
      </c>
      <c r="E45" s="6">
        <f t="shared" si="18"/>
        <v>1</v>
      </c>
      <c r="F45" s="6">
        <f t="shared" si="18"/>
        <v>2</v>
      </c>
      <c r="G45" s="6">
        <f t="shared" si="18"/>
        <v>2</v>
      </c>
      <c r="H45" s="6">
        <f t="shared" si="18"/>
        <v>0.5</v>
      </c>
      <c r="I45" s="6">
        <f t="shared" si="18"/>
        <v>0</v>
      </c>
      <c r="J45" s="6">
        <f t="shared" si="18"/>
        <v>1</v>
      </c>
      <c r="K45" s="6">
        <f t="shared" si="18"/>
        <v>0</v>
      </c>
      <c r="L45" s="6">
        <f t="shared" si="18"/>
        <v>0</v>
      </c>
      <c r="M45" s="6">
        <f t="shared" si="18"/>
        <v>4.5</v>
      </c>
    </row>
    <row r="46" spans="1:13" x14ac:dyDescent="0.25">
      <c r="A46" s="13" t="str">
        <f t="shared" si="17"/>
        <v>Jack Harris</v>
      </c>
      <c r="B46" s="8"/>
      <c r="C46" s="6">
        <f t="shared" ref="C46:M46" si="19">IF(ISNUMBER($B21),C21/$B21," ")</f>
        <v>0</v>
      </c>
      <c r="D46" s="6">
        <f t="shared" si="19"/>
        <v>0</v>
      </c>
      <c r="E46" s="6">
        <f t="shared" si="19"/>
        <v>1</v>
      </c>
      <c r="F46" s="6">
        <f t="shared" si="19"/>
        <v>1</v>
      </c>
      <c r="G46" s="6">
        <f t="shared" si="19"/>
        <v>0</v>
      </c>
      <c r="H46" s="6">
        <f t="shared" si="19"/>
        <v>2</v>
      </c>
      <c r="I46" s="6">
        <f t="shared" si="19"/>
        <v>0</v>
      </c>
      <c r="J46" s="6">
        <f t="shared" si="19"/>
        <v>5</v>
      </c>
      <c r="K46" s="6">
        <f t="shared" si="19"/>
        <v>0</v>
      </c>
      <c r="L46" s="6">
        <f t="shared" si="19"/>
        <v>0</v>
      </c>
      <c r="M46" s="6">
        <f t="shared" si="19"/>
        <v>1</v>
      </c>
    </row>
    <row r="47" spans="1:13" x14ac:dyDescent="0.25">
      <c r="A47" s="13" t="str">
        <f t="shared" si="17"/>
        <v xml:space="preserve">Michael King </v>
      </c>
      <c r="B47" s="8"/>
      <c r="C47" s="6">
        <f t="shared" ref="C47:M47" si="20">IF(ISNUMBER($B22),C22/$B22," ")</f>
        <v>0</v>
      </c>
      <c r="D47" s="6">
        <f t="shared" si="20"/>
        <v>0</v>
      </c>
      <c r="E47" s="6">
        <f t="shared" si="20"/>
        <v>0</v>
      </c>
      <c r="F47" s="6">
        <f t="shared" si="20"/>
        <v>3</v>
      </c>
      <c r="G47" s="6">
        <f t="shared" si="20"/>
        <v>1</v>
      </c>
      <c r="H47" s="6">
        <f t="shared" si="20"/>
        <v>0</v>
      </c>
      <c r="I47" s="6">
        <f t="shared" si="20"/>
        <v>0</v>
      </c>
      <c r="J47" s="6">
        <f t="shared" si="20"/>
        <v>0</v>
      </c>
      <c r="K47" s="6">
        <f t="shared" si="20"/>
        <v>0</v>
      </c>
      <c r="L47" s="6">
        <f t="shared" si="20"/>
        <v>0</v>
      </c>
      <c r="M47" s="6">
        <f t="shared" si="20"/>
        <v>0</v>
      </c>
    </row>
    <row r="48" spans="1:13" x14ac:dyDescent="0.25">
      <c r="A48" s="13" t="str">
        <f t="shared" si="17"/>
        <v>Ajang Aguer</v>
      </c>
      <c r="B48" s="8"/>
      <c r="C48" s="6">
        <f t="shared" ref="C48:M49" si="21">IF(ISNUMBER($B23),C23/$B23," ")</f>
        <v>3</v>
      </c>
      <c r="D48" s="6">
        <f t="shared" si="21"/>
        <v>0</v>
      </c>
      <c r="E48" s="6">
        <f t="shared" si="21"/>
        <v>0</v>
      </c>
      <c r="F48" s="6">
        <f t="shared" si="21"/>
        <v>5</v>
      </c>
      <c r="G48" s="6">
        <f t="shared" si="21"/>
        <v>1</v>
      </c>
      <c r="H48" s="6">
        <f t="shared" si="21"/>
        <v>1</v>
      </c>
      <c r="I48" s="6">
        <f t="shared" si="21"/>
        <v>0</v>
      </c>
      <c r="J48" s="6">
        <f t="shared" si="21"/>
        <v>1</v>
      </c>
      <c r="K48" s="6">
        <f t="shared" si="21"/>
        <v>0</v>
      </c>
      <c r="L48" s="6">
        <f t="shared" si="21"/>
        <v>0</v>
      </c>
      <c r="M48" s="6">
        <f t="shared" si="21"/>
        <v>6</v>
      </c>
    </row>
    <row r="49" spans="1:13" x14ac:dyDescent="0.25">
      <c r="A49" s="13" t="str">
        <f t="shared" si="17"/>
        <v>Sam Taylor</v>
      </c>
      <c r="B49" s="8"/>
      <c r="C49" s="6">
        <f t="shared" si="21"/>
        <v>0.33333333333333331</v>
      </c>
      <c r="D49" s="6">
        <f t="shared" si="21"/>
        <v>1</v>
      </c>
      <c r="E49" s="6">
        <f t="shared" si="21"/>
        <v>0.33333333333333331</v>
      </c>
      <c r="F49" s="6">
        <f t="shared" si="21"/>
        <v>0.66666666666666663</v>
      </c>
      <c r="G49" s="6">
        <f t="shared" si="21"/>
        <v>2</v>
      </c>
      <c r="H49" s="6">
        <f t="shared" si="21"/>
        <v>0.66666666666666663</v>
      </c>
      <c r="I49" s="6">
        <f t="shared" si="21"/>
        <v>0</v>
      </c>
      <c r="J49" s="6">
        <f t="shared" si="21"/>
        <v>2</v>
      </c>
      <c r="K49" s="6">
        <f t="shared" si="21"/>
        <v>0</v>
      </c>
      <c r="L49" s="6">
        <f t="shared" si="21"/>
        <v>0</v>
      </c>
      <c r="M49" s="6">
        <f t="shared" si="21"/>
        <v>4</v>
      </c>
    </row>
    <row r="50" spans="1:13" x14ac:dyDescent="0.25">
      <c r="A50" s="13" t="str">
        <f t="shared" si="17"/>
        <v>John Russell</v>
      </c>
      <c r="B50" s="8"/>
      <c r="C50" s="6">
        <f t="shared" ref="C50:M50" si="22">IF(ISNUMBER($B25),C25/$B25," ")</f>
        <v>3</v>
      </c>
      <c r="D50" s="6">
        <f t="shared" si="22"/>
        <v>1.25</v>
      </c>
      <c r="E50" s="6">
        <f t="shared" si="22"/>
        <v>1.75</v>
      </c>
      <c r="F50" s="6">
        <f t="shared" si="22"/>
        <v>5.25</v>
      </c>
      <c r="G50" s="6">
        <f t="shared" si="22"/>
        <v>0.25</v>
      </c>
      <c r="H50" s="6">
        <f t="shared" si="22"/>
        <v>0.75</v>
      </c>
      <c r="I50" s="6">
        <f t="shared" si="22"/>
        <v>0.75</v>
      </c>
      <c r="J50" s="6">
        <f t="shared" si="22"/>
        <v>1.75</v>
      </c>
      <c r="K50" s="6">
        <f t="shared" si="22"/>
        <v>0</v>
      </c>
      <c r="L50" s="6">
        <f t="shared" si="22"/>
        <v>0.5</v>
      </c>
      <c r="M50" s="6">
        <f t="shared" si="22"/>
        <v>11.5</v>
      </c>
    </row>
    <row r="51" spans="1:13" x14ac:dyDescent="0.25">
      <c r="A51" s="13" t="str">
        <f t="shared" si="17"/>
        <v>Dean Powell</v>
      </c>
      <c r="B51" s="8"/>
      <c r="C51" s="6">
        <f t="shared" ref="C51:M51" si="23">IF(ISNUMBER($B26),C26/$B26," ")</f>
        <v>3</v>
      </c>
      <c r="D51" s="6">
        <f t="shared" si="23"/>
        <v>0</v>
      </c>
      <c r="E51" s="6">
        <f t="shared" si="23"/>
        <v>2</v>
      </c>
      <c r="F51" s="6">
        <f t="shared" si="23"/>
        <v>4</v>
      </c>
      <c r="G51" s="6">
        <f t="shared" si="23"/>
        <v>1</v>
      </c>
      <c r="H51" s="6">
        <f t="shared" si="23"/>
        <v>1</v>
      </c>
      <c r="I51" s="6">
        <f t="shared" si="23"/>
        <v>0</v>
      </c>
      <c r="J51" s="6">
        <f t="shared" si="23"/>
        <v>3</v>
      </c>
      <c r="K51" s="6">
        <f t="shared" si="23"/>
        <v>0</v>
      </c>
      <c r="L51" s="6">
        <f t="shared" si="23"/>
        <v>0</v>
      </c>
      <c r="M51" s="6">
        <f t="shared" si="23"/>
        <v>8</v>
      </c>
    </row>
  </sheetData>
  <mergeCells count="3">
    <mergeCell ref="A27:M27"/>
    <mergeCell ref="A28:M28"/>
    <mergeCell ref="A1:O1"/>
  </mergeCells>
  <conditionalFormatting sqref="A3:A25">
    <cfRule type="expression" dxfId="3" priority="2">
      <formula>O3&gt;11</formula>
    </cfRule>
  </conditionalFormatting>
  <conditionalFormatting sqref="A26">
    <cfRule type="expression" dxfId="2" priority="1">
      <formula>B26&gt;11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Top 10</vt:lpstr>
      <vt:lpstr>Leaders</vt:lpstr>
      <vt:lpstr>Average Joes</vt:lpstr>
      <vt:lpstr>Cunning Stunts</vt:lpstr>
      <vt:lpstr>Hawks</vt:lpstr>
      <vt:lpstr>HBW Cannons</vt:lpstr>
      <vt:lpstr>Honey Badgers</vt:lpstr>
      <vt:lpstr>Pork Swords</vt:lpstr>
      <vt:lpstr>Ramblin' On</vt:lpstr>
      <vt:lpstr>Shenanigans</vt:lpstr>
      <vt:lpstr>Spectres</vt:lpstr>
      <vt:lpstr>Games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2018-02-15T22:55:19Z</dcterms:modified>
</cp:coreProperties>
</file>